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IO 6507\"/>
    </mc:Choice>
  </mc:AlternateContent>
  <xr:revisionPtr revIDLastSave="0" documentId="8_{58D46E85-D8E0-45F6-B2F3-140A53C7AEFA}" xr6:coauthVersionLast="47" xr6:coauthVersionMax="47" xr10:uidLastSave="{00000000-0000-0000-0000-000000000000}"/>
  <bookViews>
    <workbookView xWindow="-120" yWindow="-120" windowWidth="29040" windowHeight="15840" xr2:uid="{1DDBDB5A-7FF8-405D-A435-EBE0377973B8}"/>
  </bookViews>
  <sheets>
    <sheet name="Planilha1" sheetId="1" r:id="rId1"/>
  </sheets>
  <externalReferences>
    <externalReference r:id="rId2"/>
  </externalReferences>
  <definedNames>
    <definedName name="_xlnm.Print_Area" localSheetId="0">Planilha1!$A$1:$O$31</definedName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9" i="1" l="1"/>
  <c r="N29" i="1" s="1"/>
  <c r="K29" i="1"/>
  <c r="N28" i="1"/>
  <c r="L28" i="1"/>
  <c r="K28" i="1"/>
  <c r="E28" i="1"/>
  <c r="L27" i="1"/>
  <c r="N27" i="1" s="1"/>
  <c r="K27" i="1"/>
  <c r="L26" i="1"/>
  <c r="N26" i="1" s="1"/>
  <c r="K26" i="1"/>
  <c r="N25" i="1"/>
  <c r="K25" i="1"/>
  <c r="E25" i="1"/>
  <c r="L24" i="1"/>
  <c r="N24" i="1" s="1"/>
  <c r="K24" i="1"/>
  <c r="N23" i="1"/>
  <c r="L23" i="1"/>
  <c r="K23" i="1"/>
  <c r="E23" i="1"/>
  <c r="N22" i="1"/>
  <c r="K22" i="1"/>
  <c r="E22" i="1"/>
  <c r="L21" i="1"/>
  <c r="N21" i="1" s="1"/>
  <c r="K21" i="1"/>
  <c r="L20" i="1"/>
  <c r="N20" i="1" s="1"/>
  <c r="K20" i="1"/>
  <c r="L19" i="1"/>
  <c r="N19" i="1" s="1"/>
  <c r="K19" i="1"/>
  <c r="E19" i="1"/>
  <c r="N18" i="1"/>
  <c r="L18" i="1"/>
  <c r="K18" i="1"/>
  <c r="N17" i="1"/>
  <c r="K17" i="1"/>
  <c r="N16" i="1"/>
  <c r="K16" i="1"/>
  <c r="L15" i="1"/>
  <c r="N15" i="1" s="1"/>
  <c r="K15" i="1"/>
  <c r="N14" i="1"/>
  <c r="L14" i="1"/>
  <c r="K14" i="1"/>
  <c r="L13" i="1"/>
  <c r="N13" i="1" s="1"/>
  <c r="K13" i="1"/>
  <c r="E13" i="1"/>
  <c r="L12" i="1"/>
  <c r="N12" i="1" s="1"/>
  <c r="K12" i="1"/>
  <c r="E12" i="1"/>
  <c r="L11" i="1"/>
  <c r="N11" i="1" s="1"/>
  <c r="K11" i="1"/>
  <c r="N10" i="1"/>
  <c r="L10" i="1"/>
  <c r="K10" i="1"/>
  <c r="N9" i="1"/>
  <c r="K9" i="1"/>
  <c r="E9" i="1"/>
</calcChain>
</file>

<file path=xl/sharedStrings.xml><?xml version="1.0" encoding="utf-8"?>
<sst xmlns="http://schemas.openxmlformats.org/spreadsheetml/2006/main" count="141" uniqueCount="87">
  <si>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</si>
  <si>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</si>
  <si>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</si>
  <si>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</si>
  <si>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</si>
  <si>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</si>
  <si>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</si>
  <si>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</si>
  <si>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</si>
  <si>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</si>
  <si>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</si>
  <si>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</si>
  <si>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</si>
  <si>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</si>
  <si>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</si>
  <si>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</si>
  <si>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</si>
  <si>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</si>
  <si>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</si>
  <si>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</si>
  <si>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</si>
  <si>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</si>
  <si>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Ademir do Nascimento Moreira</t>
  </si>
  <si>
    <t>Vila Caiçara</t>
  </si>
  <si>
    <t>Bairro Caiçara</t>
  </si>
  <si>
    <t>Verrificar buracos e bueiros na extensão da via pública: Rua Abílio Jesus Moraes</t>
  </si>
  <si>
    <t>Luiz Henrique Nunes Junior</t>
  </si>
  <si>
    <t>Motorista</t>
  </si>
  <si>
    <t>Sítio do Campo</t>
  </si>
  <si>
    <t>Bairro Sítio do Campo</t>
  </si>
  <si>
    <t>Abastecimento de veículo oficial</t>
  </si>
  <si>
    <t>Angélica Maria dos Santos</t>
  </si>
  <si>
    <t>Vera Benício</t>
  </si>
  <si>
    <t>Gab. 20</t>
  </si>
  <si>
    <t>Campinas</t>
  </si>
  <si>
    <t>Visiuta da Vereadora à SMASDH para conhecer funcionamentoo e possível implantação no municío de PG</t>
  </si>
  <si>
    <t>Jd. Anhanguera</t>
  </si>
  <si>
    <t>Bairro Anhanguera</t>
  </si>
  <si>
    <t>Lavagem e abastecimento de veículo oficial</t>
  </si>
  <si>
    <t>Santos</t>
  </si>
  <si>
    <t>Entrega Ofícios ref. Solenidade Ofical: Mérito Segurança Pública</t>
  </si>
  <si>
    <t>Nailson Araujo Oliveira</t>
  </si>
  <si>
    <t>Departamento Legislativo</t>
  </si>
  <si>
    <t>MIRIM</t>
  </si>
  <si>
    <t>Paço Municipal</t>
  </si>
  <si>
    <t>Protocolar ofícios</t>
  </si>
  <si>
    <t>Felipe Simão Gomes</t>
  </si>
  <si>
    <t>Bairro Mirim</t>
  </si>
  <si>
    <t>Entrega ofício 010/2022 ao MP e aquisição de material na loja Kalunga (Shopping Litoral Plaza)</t>
  </si>
  <si>
    <t>Lucas Evangelisra Rodrigues</t>
  </si>
  <si>
    <t>INFORMÁTICA - Pav. Salão Nobre - Térreo</t>
  </si>
  <si>
    <t>Boqueirão</t>
  </si>
  <si>
    <t>Bairro Boqueirão</t>
  </si>
  <si>
    <t xml:space="preserve">Levar TV para orçamento em assistência Técnica </t>
  </si>
  <si>
    <t>Eloy Robson Catão</t>
  </si>
  <si>
    <t>Gab. 19</t>
  </si>
  <si>
    <t>Reunião Vereador Betinho SESAP, sobre falta de médicos e novas USAFAS, conhecer coordenadores da Atenção Básica, CAPS, Urgências/ Emergências</t>
  </si>
  <si>
    <t>André Luiz R. Cozzi</t>
  </si>
  <si>
    <t>Gab. 13</t>
  </si>
  <si>
    <t>Solemar</t>
  </si>
  <si>
    <t>Bairro Solemar</t>
  </si>
  <si>
    <t>Verificar buraco em via pública: Rua André Penazi Filho, verificar poda de árvores Rua José Euzébio da Paz (Vila Sonia)</t>
  </si>
  <si>
    <t>Verificar buracos e bueiros em via pública: R. 18 do Canal Mirim/ Levantar processos Secretaria de Obras</t>
  </si>
  <si>
    <t>João Augusto Rios</t>
  </si>
  <si>
    <t>Entrega de ofícios GPC 239 e 240/2022</t>
  </si>
  <si>
    <t>Reunião na sede da VOX</t>
  </si>
  <si>
    <t>Marcos Linhares da Costa</t>
  </si>
  <si>
    <t>Verificar bueiros entupidos em via pública: Rua Osmar Antoniolli</t>
  </si>
  <si>
    <t>Jd. Real</t>
  </si>
  <si>
    <t>Bairro Real</t>
  </si>
  <si>
    <t>Verrificar buracos e bueiros na extensão da via pública: Rua Serra Negra</t>
  </si>
  <si>
    <t xml:space="preserve">  20/09/2022</t>
  </si>
  <si>
    <t>Sergio Roberto Bonini Marinho</t>
  </si>
  <si>
    <t>Ribeirópolis</t>
  </si>
  <si>
    <t>Bairro Ribeirópolis</t>
  </si>
  <si>
    <t>Verificar buracos em vias públicas: Rua Rocha Pombo (Ribeirópolis), Rua Crisolito (Solemar) e Rua Iris (Jd. Real)</t>
  </si>
  <si>
    <t>Marcelo Cabral Chuvas</t>
  </si>
  <si>
    <t>Zeladoria</t>
  </si>
  <si>
    <t>Aviação</t>
  </si>
  <si>
    <t>Bairro Aviação</t>
  </si>
  <si>
    <t>Orçamento de luminária</t>
  </si>
  <si>
    <t>Renato C. L. de Deus</t>
  </si>
  <si>
    <t>Diretor Geral</t>
  </si>
  <si>
    <t>reunião SEAD: Contratos Adm. E Licitação</t>
  </si>
  <si>
    <t>Cidade das Crianças</t>
  </si>
  <si>
    <t>Verificar buracos em vias públicas: Rua Rubi, Rua Safira e Rua Crisolito</t>
  </si>
  <si>
    <t>Reunião Gabinete da Sra. Prefeita/ Entrega do Ofício 41/2022 e Fiscalização na USAFA do Canto do Forte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</si>
</sst>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 applyProtection="1">
      <alignment horizontal="left" vertical="center" wrapText="1"/>
      <protection locked="0"/>
    </xf>
    <xf numFmtId="0" fontId="0" fillId="4" borderId="14" xfId="0" applyFill="1" applyBorder="1" applyAlignment="1">
      <alignment horizontal="lef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EDF3-CC79-450C-B07C-40A24B6EEB27}">
  <dimension ref="A1:N29"/>
  <sheetViews>
    <sheetView tabSelected="1" view="pageBreakPreview" zoomScale="60" zoomScaleNormal="100" workbookViewId="0">
      <selection activeCell="U26" sqref="U26"/>
    </sheetView>
  </sheetViews>
  <sheetFormatPr defaultRowHeight="15" x14ac:dyDescent="0.25"/>
  <cols>
    <col min="2" max="2" width="13.42578125" bestFit="1" customWidth="1"/>
    <col min="3" max="3" width="33.7109375" bestFit="1" customWidth="1"/>
    <col min="4" max="4" width="47" customWidth="1"/>
    <col min="5" max="5" width="41.85546875" bestFit="1" customWidth="1"/>
    <col min="6" max="6" width="26.5703125" customWidth="1"/>
    <col min="7" max="7" width="24.42578125" bestFit="1" customWidth="1"/>
    <col min="8" max="8" width="52.5703125" bestFit="1" customWidth="1"/>
    <col min="9" max="9" width="12.85546875" customWidth="1"/>
    <col min="10" max="10" width="10.5703125" bestFit="1" customWidth="1"/>
    <col min="11" max="11" width="11.5703125" customWidth="1"/>
    <col min="12" max="12" width="11.7109375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/>
      <c r="E5" s="15"/>
      <c r="F5" s="16"/>
      <c r="G5" s="17"/>
      <c r="H5" s="17"/>
      <c r="I5" s="14"/>
      <c r="L5" s="18">
        <v>63663</v>
      </c>
      <c r="M5" s="19"/>
      <c r="N5" s="20"/>
    </row>
    <row r="6" spans="1:14" ht="15.75" thickBot="1" x14ac:dyDescent="0.3"/>
    <row r="7" spans="1:14" ht="16.5" thickBot="1" x14ac:dyDescent="0.3">
      <c r="A7" s="21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23" t="s">
        <v>13</v>
      </c>
      <c r="I7" s="23" t="s">
        <v>14</v>
      </c>
      <c r="J7" s="22"/>
      <c r="K7" s="22"/>
      <c r="L7" s="23" t="s">
        <v>15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16</v>
      </c>
      <c r="J8" s="24" t="s">
        <v>17</v>
      </c>
      <c r="K8" s="24" t="s">
        <v>18</v>
      </c>
      <c r="L8" s="24" t="s">
        <v>19</v>
      </c>
      <c r="M8" s="24" t="s">
        <v>20</v>
      </c>
      <c r="N8" s="24" t="s">
        <v>21</v>
      </c>
    </row>
    <row r="9" spans="1:14" ht="30" customHeight="1" x14ac:dyDescent="0.25">
      <c r="A9" s="25"/>
      <c r="B9" s="26">
        <v>44805</v>
      </c>
      <c r="C9" s="27" t="s">
        <v>22</v>
      </c>
      <c r="D9" s="27" t="s">
        <v>22</v>
      </c>
      <c r="E9" s="28" t="str">
        <f>IF(D9="","",VLOOKUP(D9,[1]SOLICITANTE!B$3:K$85,10))</f>
        <v>Gabinete nº 06 - Pav.VER - 1º andar</v>
      </c>
      <c r="F9" s="27" t="s">
        <v>23</v>
      </c>
      <c r="G9" s="29" t="s">
        <v>24</v>
      </c>
      <c r="H9" s="30" t="s">
        <v>25</v>
      </c>
      <c r="I9" s="31">
        <v>0.625</v>
      </c>
      <c r="J9" s="31">
        <v>0.70138888888888884</v>
      </c>
      <c r="K9" s="32">
        <f t="shared" ref="K9:K29" si="0">IF(I9="","",IF(J9="","",J9-I9))</f>
        <v>7.638888888888884E-2</v>
      </c>
      <c r="L9" s="33">
        <v>63663</v>
      </c>
      <c r="M9" s="34">
        <v>63695</v>
      </c>
      <c r="N9" s="35">
        <f t="shared" ref="N9:N29" si="1">IF(M9=0,"",M9-L9)</f>
        <v>32</v>
      </c>
    </row>
    <row r="10" spans="1:14" ht="30" customHeight="1" x14ac:dyDescent="0.25">
      <c r="A10" s="25"/>
      <c r="B10" s="26">
        <v>44805</v>
      </c>
      <c r="C10" s="27" t="s">
        <v>26</v>
      </c>
      <c r="D10" s="27" t="s">
        <v>26</v>
      </c>
      <c r="E10" s="28" t="s">
        <v>27</v>
      </c>
      <c r="F10" s="27" t="s">
        <v>28</v>
      </c>
      <c r="G10" s="29" t="s">
        <v>29</v>
      </c>
      <c r="H10" s="27" t="s">
        <v>30</v>
      </c>
      <c r="I10" s="31">
        <v>0.73611111111111116</v>
      </c>
      <c r="J10" s="31">
        <v>0.75694444444444453</v>
      </c>
      <c r="K10" s="32">
        <f t="shared" si="0"/>
        <v>2.083333333333337E-2</v>
      </c>
      <c r="L10" s="33">
        <f t="shared" ref="L9:L29" si="2">M9</f>
        <v>63695</v>
      </c>
      <c r="M10" s="34">
        <v>63700</v>
      </c>
      <c r="N10" s="35">
        <f t="shared" si="1"/>
        <v>5</v>
      </c>
    </row>
    <row r="11" spans="1:14" ht="30" customHeight="1" x14ac:dyDescent="0.25">
      <c r="A11" s="36"/>
      <c r="B11" s="37">
        <v>44806</v>
      </c>
      <c r="C11" s="38" t="s">
        <v>31</v>
      </c>
      <c r="D11" s="38" t="s">
        <v>32</v>
      </c>
      <c r="E11" s="28" t="s">
        <v>33</v>
      </c>
      <c r="F11" s="38" t="s">
        <v>34</v>
      </c>
      <c r="G11" s="29" t="s">
        <v>34</v>
      </c>
      <c r="H11" s="39" t="s">
        <v>35</v>
      </c>
      <c r="I11" s="40">
        <v>0.27083333333333331</v>
      </c>
      <c r="J11" s="40">
        <v>0.67361111111111116</v>
      </c>
      <c r="K11" s="32">
        <f t="shared" si="0"/>
        <v>0.40277777777777785</v>
      </c>
      <c r="L11" s="33">
        <f t="shared" si="2"/>
        <v>63700</v>
      </c>
      <c r="M11" s="41">
        <v>64097</v>
      </c>
      <c r="N11" s="35">
        <f t="shared" si="1"/>
        <v>397</v>
      </c>
    </row>
    <row r="12" spans="1:14" ht="30" customHeight="1" x14ac:dyDescent="0.25">
      <c r="A12" s="25"/>
      <c r="B12" s="26">
        <v>44809</v>
      </c>
      <c r="C12" s="27" t="s">
        <v>31</v>
      </c>
      <c r="D12" s="27" t="s">
        <v>31</v>
      </c>
      <c r="E12" s="28" t="str">
        <f>IF(D12="","",VLOOKUP(D12,[1]SOLICITANTE!B$3:K$85,10))</f>
        <v>MOT - Pav. ADM - Térreo</v>
      </c>
      <c r="F12" s="27" t="s">
        <v>36</v>
      </c>
      <c r="G12" s="29" t="s">
        <v>37</v>
      </c>
      <c r="H12" s="27" t="s">
        <v>38</v>
      </c>
      <c r="I12" s="31">
        <v>0.40277777777777773</v>
      </c>
      <c r="J12" s="31">
        <v>0.47916666666666669</v>
      </c>
      <c r="K12" s="32">
        <f t="shared" si="0"/>
        <v>7.6388888888888951E-2</v>
      </c>
      <c r="L12" s="33">
        <f t="shared" si="2"/>
        <v>64097</v>
      </c>
      <c r="M12" s="34">
        <v>64111</v>
      </c>
      <c r="N12" s="35">
        <f t="shared" si="1"/>
        <v>14</v>
      </c>
    </row>
    <row r="13" spans="1:14" ht="30" customHeight="1" x14ac:dyDescent="0.25">
      <c r="A13" s="25"/>
      <c r="B13" s="26">
        <v>44809</v>
      </c>
      <c r="C13" s="27" t="s">
        <v>31</v>
      </c>
      <c r="D13" s="27" t="s">
        <v>31</v>
      </c>
      <c r="E13" s="28" t="str">
        <f>IF(D13="","",VLOOKUP(D13,[1]SOLICITANTE!B$3:K$85,10))</f>
        <v>MOT - Pav. ADM - Térreo</v>
      </c>
      <c r="F13" s="27" t="s">
        <v>39</v>
      </c>
      <c r="G13" s="29" t="s">
        <v>39</v>
      </c>
      <c r="H13" s="30" t="s">
        <v>40</v>
      </c>
      <c r="I13" s="31">
        <v>0.47916666666666669</v>
      </c>
      <c r="J13" s="31">
        <v>0.60416666666666663</v>
      </c>
      <c r="K13" s="32">
        <f t="shared" si="0"/>
        <v>0.12499999999999994</v>
      </c>
      <c r="L13" s="33">
        <f t="shared" si="2"/>
        <v>64111</v>
      </c>
      <c r="M13" s="34">
        <v>64159</v>
      </c>
      <c r="N13" s="35">
        <f t="shared" si="1"/>
        <v>48</v>
      </c>
    </row>
    <row r="14" spans="1:14" ht="30" customHeight="1" x14ac:dyDescent="0.25">
      <c r="A14" s="36"/>
      <c r="B14" s="37">
        <v>44809</v>
      </c>
      <c r="C14" s="38" t="s">
        <v>31</v>
      </c>
      <c r="D14" s="38" t="s">
        <v>41</v>
      </c>
      <c r="E14" s="28" t="s">
        <v>42</v>
      </c>
      <c r="F14" s="38" t="s">
        <v>43</v>
      </c>
      <c r="G14" s="29" t="s">
        <v>44</v>
      </c>
      <c r="H14" s="38" t="s">
        <v>45</v>
      </c>
      <c r="I14" s="40">
        <v>0.60416666666666663</v>
      </c>
      <c r="J14" s="40">
        <v>0.70138888888888884</v>
      </c>
      <c r="K14" s="32">
        <f t="shared" si="0"/>
        <v>9.722222222222221E-2</v>
      </c>
      <c r="L14" s="33">
        <f t="shared" si="2"/>
        <v>64159</v>
      </c>
      <c r="M14" s="41">
        <v>64182</v>
      </c>
      <c r="N14" s="35">
        <f t="shared" si="1"/>
        <v>23</v>
      </c>
    </row>
    <row r="15" spans="1:14" ht="30" customHeight="1" x14ac:dyDescent="0.25">
      <c r="A15" s="25"/>
      <c r="B15" s="26">
        <v>44810</v>
      </c>
      <c r="C15" s="27" t="s">
        <v>46</v>
      </c>
      <c r="D15" s="27" t="s">
        <v>46</v>
      </c>
      <c r="E15" s="28" t="s">
        <v>27</v>
      </c>
      <c r="F15" s="27" t="s">
        <v>43</v>
      </c>
      <c r="G15" s="29" t="s">
        <v>47</v>
      </c>
      <c r="H15" s="30" t="s">
        <v>48</v>
      </c>
      <c r="I15" s="31">
        <v>0.63541666666666663</v>
      </c>
      <c r="J15" s="31">
        <v>0.70000000000000007</v>
      </c>
      <c r="K15" s="32">
        <f t="shared" si="0"/>
        <v>6.4583333333333437E-2</v>
      </c>
      <c r="L15" s="33">
        <f t="shared" si="2"/>
        <v>64182</v>
      </c>
      <c r="M15" s="34">
        <v>64213</v>
      </c>
      <c r="N15" s="35">
        <f t="shared" si="1"/>
        <v>31</v>
      </c>
    </row>
    <row r="16" spans="1:14" x14ac:dyDescent="0.25">
      <c r="A16" s="25"/>
      <c r="B16" s="26">
        <v>44812</v>
      </c>
      <c r="C16" s="27" t="s">
        <v>31</v>
      </c>
      <c r="D16" s="42" t="s">
        <v>49</v>
      </c>
      <c r="E16" s="28" t="s">
        <v>50</v>
      </c>
      <c r="F16" s="27" t="s">
        <v>51</v>
      </c>
      <c r="G16" s="29" t="s">
        <v>52</v>
      </c>
      <c r="H16" s="27" t="s">
        <v>53</v>
      </c>
      <c r="I16" s="31">
        <v>0.39583333333333331</v>
      </c>
      <c r="J16" s="31">
        <v>0.4375</v>
      </c>
      <c r="K16" s="32">
        <f t="shared" si="0"/>
        <v>4.1666666666666685E-2</v>
      </c>
      <c r="L16" s="33">
        <v>64213</v>
      </c>
      <c r="M16" s="34">
        <v>64215</v>
      </c>
      <c r="N16" s="35">
        <f t="shared" si="1"/>
        <v>2</v>
      </c>
    </row>
    <row r="17" spans="1:14" ht="50.1" customHeight="1" x14ac:dyDescent="0.25">
      <c r="A17" s="25"/>
      <c r="B17" s="26">
        <v>44812</v>
      </c>
      <c r="C17" s="27" t="s">
        <v>54</v>
      </c>
      <c r="D17" s="27" t="s">
        <v>54</v>
      </c>
      <c r="E17" s="28" t="s">
        <v>55</v>
      </c>
      <c r="F17" s="27" t="s">
        <v>43</v>
      </c>
      <c r="G17" s="29" t="s">
        <v>44</v>
      </c>
      <c r="H17" s="43" t="s">
        <v>56</v>
      </c>
      <c r="I17" s="31">
        <v>0.60069444444444442</v>
      </c>
      <c r="J17" s="31">
        <v>0.67361111111111116</v>
      </c>
      <c r="K17" s="32">
        <f t="shared" si="0"/>
        <v>7.2916666666666741E-2</v>
      </c>
      <c r="L17" s="33">
        <v>64215</v>
      </c>
      <c r="M17" s="34">
        <v>64234</v>
      </c>
      <c r="N17" s="35">
        <f t="shared" si="1"/>
        <v>19</v>
      </c>
    </row>
    <row r="18" spans="1:14" ht="50.1" customHeight="1" x14ac:dyDescent="0.25">
      <c r="A18" s="25"/>
      <c r="B18" s="26">
        <v>44816</v>
      </c>
      <c r="C18" s="27" t="s">
        <v>57</v>
      </c>
      <c r="D18" s="27" t="s">
        <v>57</v>
      </c>
      <c r="E18" s="28" t="s">
        <v>58</v>
      </c>
      <c r="F18" s="27" t="s">
        <v>59</v>
      </c>
      <c r="G18" s="29" t="s">
        <v>60</v>
      </c>
      <c r="H18" s="43" t="s">
        <v>61</v>
      </c>
      <c r="I18" s="31">
        <v>0.33680555555555558</v>
      </c>
      <c r="J18" s="31">
        <v>0.52430555555555558</v>
      </c>
      <c r="K18" s="32">
        <f t="shared" si="0"/>
        <v>0.1875</v>
      </c>
      <c r="L18" s="33">
        <f t="shared" ref="L18:L29" si="3">M17</f>
        <v>64234</v>
      </c>
      <c r="M18" s="34">
        <v>64303</v>
      </c>
      <c r="N18" s="35">
        <f t="shared" si="1"/>
        <v>69</v>
      </c>
    </row>
    <row r="19" spans="1:14" ht="30" customHeight="1" x14ac:dyDescent="0.25">
      <c r="A19" s="36"/>
      <c r="B19" s="37">
        <v>44816</v>
      </c>
      <c r="C19" s="38" t="s">
        <v>22</v>
      </c>
      <c r="D19" s="38" t="s">
        <v>22</v>
      </c>
      <c r="E19" s="28" t="str">
        <f>IF(D19="","",VLOOKUP(D19,[1]SOLICITANTE!B$3:K$85,10))</f>
        <v>Gabinete nº 06 - Pav.VER - 1º andar</v>
      </c>
      <c r="F19" s="38" t="s">
        <v>43</v>
      </c>
      <c r="G19" s="29" t="s">
        <v>44</v>
      </c>
      <c r="H19" s="39" t="s">
        <v>62</v>
      </c>
      <c r="I19" s="40">
        <v>0.59027777777777779</v>
      </c>
      <c r="J19" s="40">
        <v>0.64583333333333337</v>
      </c>
      <c r="K19" s="32">
        <f t="shared" si="0"/>
        <v>5.555555555555558E-2</v>
      </c>
      <c r="L19" s="33">
        <f t="shared" si="3"/>
        <v>64303</v>
      </c>
      <c r="M19" s="41">
        <v>64326</v>
      </c>
      <c r="N19" s="35">
        <f t="shared" si="1"/>
        <v>23</v>
      </c>
    </row>
    <row r="20" spans="1:14" ht="30" customHeight="1" x14ac:dyDescent="0.25">
      <c r="A20" s="25"/>
      <c r="B20" s="26">
        <v>44817</v>
      </c>
      <c r="C20" s="27" t="s">
        <v>31</v>
      </c>
      <c r="D20" s="42" t="s">
        <v>63</v>
      </c>
      <c r="E20" s="44" t="s">
        <v>42</v>
      </c>
      <c r="F20" s="27" t="s">
        <v>43</v>
      </c>
      <c r="G20" s="29" t="s">
        <v>44</v>
      </c>
      <c r="H20" s="27" t="s">
        <v>64</v>
      </c>
      <c r="I20" s="31">
        <v>0.58333333333333337</v>
      </c>
      <c r="J20" s="31">
        <v>0.69791666666666663</v>
      </c>
      <c r="K20" s="32">
        <f t="shared" si="0"/>
        <v>0.11458333333333326</v>
      </c>
      <c r="L20" s="33">
        <f t="shared" si="3"/>
        <v>64326</v>
      </c>
      <c r="M20" s="34">
        <v>64346</v>
      </c>
      <c r="N20" s="35">
        <f t="shared" si="1"/>
        <v>20</v>
      </c>
    </row>
    <row r="21" spans="1:14" ht="30" customHeight="1" x14ac:dyDescent="0.25">
      <c r="A21" s="25"/>
      <c r="B21" s="26">
        <v>44818</v>
      </c>
      <c r="C21" s="27" t="s">
        <v>26</v>
      </c>
      <c r="D21" s="27" t="s">
        <v>41</v>
      </c>
      <c r="E21" s="28" t="s">
        <v>42</v>
      </c>
      <c r="F21" s="27" t="s">
        <v>39</v>
      </c>
      <c r="G21" s="29" t="s">
        <v>39</v>
      </c>
      <c r="H21" s="27" t="s">
        <v>65</v>
      </c>
      <c r="I21" s="31">
        <v>0.40277777777777773</v>
      </c>
      <c r="J21" s="31">
        <v>0.5625</v>
      </c>
      <c r="K21" s="32">
        <f t="shared" si="0"/>
        <v>0.15972222222222227</v>
      </c>
      <c r="L21" s="33">
        <f t="shared" si="3"/>
        <v>64346</v>
      </c>
      <c r="M21" s="34">
        <v>64395</v>
      </c>
      <c r="N21" s="35">
        <f t="shared" si="1"/>
        <v>49</v>
      </c>
    </row>
    <row r="22" spans="1:14" ht="30" customHeight="1" x14ac:dyDescent="0.25">
      <c r="A22" s="25"/>
      <c r="B22" s="26">
        <v>44818</v>
      </c>
      <c r="C22" s="27" t="s">
        <v>66</v>
      </c>
      <c r="D22" s="42" t="s">
        <v>66</v>
      </c>
      <c r="E22" s="28" t="str">
        <f>IF(D22="","",VLOOKUP(D22,[1]SOLICITANTE!B$3:K$85,10))</f>
        <v>Gabinete nº 22 - Pav. VER - 2º andar</v>
      </c>
      <c r="F22" s="27" t="s">
        <v>43</v>
      </c>
      <c r="G22" s="29" t="s">
        <v>47</v>
      </c>
      <c r="H22" s="30" t="s">
        <v>67</v>
      </c>
      <c r="I22" s="31">
        <v>0.59722222222222221</v>
      </c>
      <c r="J22" s="31">
        <v>0.63888888888888895</v>
      </c>
      <c r="K22" s="32">
        <f t="shared" si="0"/>
        <v>4.1666666666666741E-2</v>
      </c>
      <c r="L22" s="33">
        <v>64395</v>
      </c>
      <c r="M22" s="34">
        <v>64416</v>
      </c>
      <c r="N22" s="35">
        <f t="shared" si="1"/>
        <v>21</v>
      </c>
    </row>
    <row r="23" spans="1:14" ht="30" customHeight="1" x14ac:dyDescent="0.25">
      <c r="A23" s="25"/>
      <c r="B23" s="26">
        <v>44819</v>
      </c>
      <c r="C23" s="27" t="s">
        <v>22</v>
      </c>
      <c r="D23" s="27" t="s">
        <v>22</v>
      </c>
      <c r="E23" s="28" t="str">
        <f>IF(D23="","",VLOOKUP(D23,[1]SOLICITANTE!B$3:K$85,10))</f>
        <v>Gabinete nº 06 - Pav.VER - 1º andar</v>
      </c>
      <c r="F23" s="27" t="s">
        <v>68</v>
      </c>
      <c r="G23" s="29" t="s">
        <v>69</v>
      </c>
      <c r="H23" s="30" t="s">
        <v>70</v>
      </c>
      <c r="I23" s="31">
        <v>0.59375</v>
      </c>
      <c r="J23" s="31">
        <v>0.67708333333333337</v>
      </c>
      <c r="K23" s="32">
        <f t="shared" si="0"/>
        <v>8.333333333333337E-2</v>
      </c>
      <c r="L23" s="33">
        <f t="shared" si="3"/>
        <v>64416</v>
      </c>
      <c r="M23" s="34">
        <v>64475</v>
      </c>
      <c r="N23" s="35">
        <f t="shared" si="1"/>
        <v>59</v>
      </c>
    </row>
    <row r="24" spans="1:14" ht="30" customHeight="1" x14ac:dyDescent="0.25">
      <c r="A24" s="25"/>
      <c r="B24" s="26" t="s">
        <v>71</v>
      </c>
      <c r="C24" s="27" t="s">
        <v>72</v>
      </c>
      <c r="D24" s="27" t="s">
        <v>72</v>
      </c>
      <c r="E24" s="28" t="s">
        <v>27</v>
      </c>
      <c r="F24" s="27" t="s">
        <v>36</v>
      </c>
      <c r="G24" s="29" t="s">
        <v>37</v>
      </c>
      <c r="H24" s="27" t="s">
        <v>38</v>
      </c>
      <c r="I24" s="31">
        <v>0.41666666666666669</v>
      </c>
      <c r="J24" s="31">
        <v>0.70833333333333337</v>
      </c>
      <c r="K24" s="32">
        <f t="shared" si="0"/>
        <v>0.29166666666666669</v>
      </c>
      <c r="L24" s="33">
        <f t="shared" si="3"/>
        <v>64475</v>
      </c>
      <c r="M24" s="34">
        <v>64491</v>
      </c>
      <c r="N24" s="35">
        <f t="shared" si="1"/>
        <v>16</v>
      </c>
    </row>
    <row r="25" spans="1:14" ht="30" customHeight="1" x14ac:dyDescent="0.25">
      <c r="A25" s="25"/>
      <c r="B25" s="26">
        <v>44825</v>
      </c>
      <c r="C25" s="27" t="s">
        <v>66</v>
      </c>
      <c r="D25" s="42" t="s">
        <v>66</v>
      </c>
      <c r="E25" s="28" t="str">
        <f>IF(D25="","",VLOOKUP(D25,[1]SOLICITANTE!B$3:K$85,10))</f>
        <v>Gabinete nº 22 - Pav. VER - 2º andar</v>
      </c>
      <c r="F25" s="27" t="s">
        <v>73</v>
      </c>
      <c r="G25" s="29" t="s">
        <v>74</v>
      </c>
      <c r="H25" s="43" t="s">
        <v>75</v>
      </c>
      <c r="I25" s="31">
        <v>0.36458333333333331</v>
      </c>
      <c r="J25" s="31">
        <v>0.4861111111111111</v>
      </c>
      <c r="K25" s="32">
        <f t="shared" si="0"/>
        <v>0.12152777777777779</v>
      </c>
      <c r="L25" s="33">
        <v>64491</v>
      </c>
      <c r="M25" s="34">
        <v>64532</v>
      </c>
      <c r="N25" s="35">
        <f t="shared" si="1"/>
        <v>41</v>
      </c>
    </row>
    <row r="26" spans="1:14" ht="30" customHeight="1" x14ac:dyDescent="0.25">
      <c r="A26" s="25"/>
      <c r="B26" s="26">
        <v>44825</v>
      </c>
      <c r="C26" s="27" t="s">
        <v>76</v>
      </c>
      <c r="D26" s="27" t="s">
        <v>76</v>
      </c>
      <c r="E26" s="28" t="s">
        <v>77</v>
      </c>
      <c r="F26" s="27" t="s">
        <v>78</v>
      </c>
      <c r="G26" s="29" t="s">
        <v>79</v>
      </c>
      <c r="H26" s="27" t="s">
        <v>80</v>
      </c>
      <c r="I26" s="31">
        <v>0.58333333333333337</v>
      </c>
      <c r="J26" s="31">
        <v>0.61111111111111105</v>
      </c>
      <c r="K26" s="32">
        <f t="shared" si="0"/>
        <v>2.7777777777777679E-2</v>
      </c>
      <c r="L26" s="33">
        <f t="shared" si="3"/>
        <v>64532</v>
      </c>
      <c r="M26" s="34">
        <v>64541</v>
      </c>
      <c r="N26" s="35">
        <f t="shared" si="1"/>
        <v>9</v>
      </c>
    </row>
    <row r="27" spans="1:14" ht="30" customHeight="1" x14ac:dyDescent="0.25">
      <c r="A27" s="25"/>
      <c r="B27" s="26">
        <v>44830</v>
      </c>
      <c r="C27" s="27" t="s">
        <v>81</v>
      </c>
      <c r="D27" s="27" t="s">
        <v>81</v>
      </c>
      <c r="E27" s="28" t="s">
        <v>82</v>
      </c>
      <c r="F27" s="27" t="s">
        <v>43</v>
      </c>
      <c r="G27" s="29" t="s">
        <v>44</v>
      </c>
      <c r="H27" s="27" t="s">
        <v>83</v>
      </c>
      <c r="I27" s="31">
        <v>0.62152777777777779</v>
      </c>
      <c r="J27" s="31">
        <v>0.72152777777777777</v>
      </c>
      <c r="K27" s="32">
        <f t="shared" si="0"/>
        <v>9.9999999999999978E-2</v>
      </c>
      <c r="L27" s="33">
        <f t="shared" si="3"/>
        <v>64541</v>
      </c>
      <c r="M27" s="34">
        <v>64564</v>
      </c>
      <c r="N27" s="35">
        <f t="shared" si="1"/>
        <v>23</v>
      </c>
    </row>
    <row r="28" spans="1:14" ht="30" customHeight="1" x14ac:dyDescent="0.25">
      <c r="A28" s="25"/>
      <c r="B28" s="26">
        <v>44832</v>
      </c>
      <c r="C28" s="27" t="s">
        <v>66</v>
      </c>
      <c r="D28" s="42" t="s">
        <v>66</v>
      </c>
      <c r="E28" s="28" t="str">
        <f>IF(D28="","",VLOOKUP(D28,[1]SOLICITANTE!B$3:K$85,10))</f>
        <v>Gabinete nº 22 - Pav. VER - 2º andar</v>
      </c>
      <c r="F28" s="27" t="s">
        <v>84</v>
      </c>
      <c r="G28" s="29" t="s">
        <v>84</v>
      </c>
      <c r="H28" s="43" t="s">
        <v>85</v>
      </c>
      <c r="I28" s="31">
        <v>0.36458333333333331</v>
      </c>
      <c r="J28" s="31">
        <v>0.46875</v>
      </c>
      <c r="K28" s="32">
        <f t="shared" si="0"/>
        <v>0.10416666666666669</v>
      </c>
      <c r="L28" s="33">
        <f t="shared" si="3"/>
        <v>64564</v>
      </c>
      <c r="M28" s="34">
        <v>64611</v>
      </c>
      <c r="N28" s="35">
        <f t="shared" si="1"/>
        <v>47</v>
      </c>
    </row>
    <row r="29" spans="1:14" ht="50.1" customHeight="1" x14ac:dyDescent="0.25">
      <c r="A29" s="25"/>
      <c r="B29" s="26">
        <v>44832</v>
      </c>
      <c r="C29" s="27" t="s">
        <v>54</v>
      </c>
      <c r="D29" s="27" t="s">
        <v>54</v>
      </c>
      <c r="E29" s="28" t="s">
        <v>55</v>
      </c>
      <c r="F29" s="27" t="s">
        <v>43</v>
      </c>
      <c r="G29" s="29" t="s">
        <v>44</v>
      </c>
      <c r="H29" s="30" t="s">
        <v>86</v>
      </c>
      <c r="I29" s="31">
        <v>0.58333333333333337</v>
      </c>
      <c r="J29" s="31">
        <v>0.68055555555555547</v>
      </c>
      <c r="K29" s="32">
        <f t="shared" si="0"/>
        <v>9.7222222222222099E-2</v>
      </c>
      <c r="L29" s="33">
        <f t="shared" si="3"/>
        <v>64611</v>
      </c>
      <c r="M29" s="34">
        <v>64633</v>
      </c>
      <c r="N29" s="35">
        <f t="shared" si="1"/>
        <v>22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16 D28 D20 D22 D25" xr:uid="{543607F6-F529-4E94-980E-0C0592A70E3F}">
      <formula1>Solicita</formula1>
    </dataValidation>
    <dataValidation type="list" allowBlank="1" showInputMessage="1" showErrorMessage="1" sqref="D17:D19 D9:D15 D21 D23:D24 D26:D27 D29 C9:C29" xr:uid="{D37603D0-3BA4-4667-B399-7B6C4970718D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2023-05-30T17:49:16Z</dcterms:created>
  <dcterms:modified xsi:type="dcterms:W3CDTF">2023-05-30T17:55:34Z</dcterms:modified>
</cp:coreProperties>
</file>