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definedNames>
    <definedName name="_xlnm.Print_Area" localSheetId="0">Plan1!$A$1:$O$31</definedName>
    <definedName name="Motorista_2022">[1]SOLICITANTE!$M$3:$M$16</definedName>
  </definedNames>
  <calcPr calcId="145621"/>
</workbook>
</file>

<file path=xl/calcChain.xml><?xml version="1.0" encoding="utf-8"?>
<calcChain xmlns="http://schemas.openxmlformats.org/spreadsheetml/2006/main">
  <c r="L30" i="1" l="1"/>
  <c r="N30" i="1" s="1"/>
  <c r="K30" i="1"/>
  <c r="N29" i="1"/>
  <c r="L29" i="1"/>
  <c r="K29" i="1"/>
  <c r="L28" i="1"/>
  <c r="N28" i="1" s="1"/>
  <c r="K28" i="1"/>
  <c r="E28" i="1"/>
  <c r="L27" i="1"/>
  <c r="N27" i="1" s="1"/>
  <c r="K27" i="1"/>
  <c r="E27" i="1"/>
  <c r="L26" i="1"/>
  <c r="N26" i="1" s="1"/>
  <c r="K26" i="1"/>
  <c r="L25" i="1"/>
  <c r="N25" i="1" s="1"/>
  <c r="K25" i="1"/>
  <c r="L24" i="1"/>
  <c r="N24" i="1" s="1"/>
  <c r="K24" i="1"/>
  <c r="E24" i="1"/>
  <c r="L23" i="1"/>
  <c r="N23" i="1" s="1"/>
  <c r="K23" i="1"/>
  <c r="E23" i="1"/>
  <c r="L22" i="1"/>
  <c r="N22" i="1" s="1"/>
  <c r="K22" i="1"/>
  <c r="E22" i="1"/>
  <c r="L21" i="1"/>
  <c r="N21" i="1" s="1"/>
  <c r="K21" i="1"/>
  <c r="E21" i="1"/>
  <c r="L20" i="1"/>
  <c r="N20" i="1" s="1"/>
  <c r="K20" i="1"/>
  <c r="E20" i="1"/>
  <c r="L19" i="1"/>
  <c r="N19" i="1" s="1"/>
  <c r="K19" i="1"/>
  <c r="L18" i="1"/>
  <c r="N18" i="1" s="1"/>
  <c r="K18" i="1"/>
  <c r="E18" i="1"/>
  <c r="N17" i="1"/>
  <c r="K17" i="1"/>
  <c r="N16" i="1"/>
  <c r="K16" i="1"/>
  <c r="L15" i="1"/>
  <c r="N15" i="1" s="1"/>
  <c r="K15" i="1"/>
  <c r="L14" i="1"/>
  <c r="N14" i="1" s="1"/>
  <c r="K14" i="1"/>
  <c r="N13" i="1"/>
  <c r="L13" i="1"/>
  <c r="K13" i="1"/>
  <c r="E13" i="1"/>
  <c r="N12" i="1"/>
  <c r="L12" i="1"/>
  <c r="K12" i="1"/>
  <c r="N11" i="1"/>
  <c r="K11" i="1"/>
  <c r="N10" i="1"/>
  <c r="K10" i="1"/>
</calcChain>
</file>

<file path=xl/sharedStrings.xml><?xml version="1.0" encoding="utf-8"?>
<sst xmlns="http://schemas.openxmlformats.org/spreadsheetml/2006/main" count="141" uniqueCount="85">
  <si>
    <t>-</t>
  </si>
  <si>
    <t>Diário de Bordo - 2022</t>
  </si>
  <si>
    <t>Registro de Movimentação dos Veículos Oficiais</t>
  </si>
  <si>
    <t>PLACA</t>
  </si>
  <si>
    <t>MARCA / MODELO</t>
  </si>
  <si>
    <t>KM INICIAL</t>
  </si>
  <si>
    <t>FCP 2153</t>
  </si>
  <si>
    <t>VW GOL</t>
  </si>
  <si>
    <t>Requis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</si>
  <si>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</si>
  <si>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</si>
  <si>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</si>
  <si>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</si>
  <si>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</si>
  <si>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</si>
  <si>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</si>
  <si>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</si>
  <si>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</si>
  <si>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</si>
  <si>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</si>
  <si>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</si>
  <si>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</si>
  <si>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</si>
  <si>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</si>
  <si>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Eloy Robson Catão</t>
  </si>
  <si>
    <t>Gab. 19</t>
  </si>
  <si>
    <t>VILA MIRIM</t>
  </si>
  <si>
    <t>Paço Municipal</t>
  </si>
  <si>
    <t>Reunião para tratar renovação licença de ambulantes/ Entrega de Ofícios: SEEL, SEAD, SEOP, SEHAB, SEPLAN, SEDUC, DEAS e SEMA</t>
  </si>
  <si>
    <t>Angélica Maria dos Santos</t>
  </si>
  <si>
    <t>Maria Solange Casanova</t>
  </si>
  <si>
    <t>Gab. 10</t>
  </si>
  <si>
    <t>Entrega de Ofício ao Secretário de Saúde</t>
  </si>
  <si>
    <t>Nailson Araujo Oliveira</t>
  </si>
  <si>
    <t>Secretaria Geral - Pav. ADM - 2º andar</t>
  </si>
  <si>
    <t>Protocolar ofícios e Correio</t>
  </si>
  <si>
    <t>Lucas Evangelista Rodrigues</t>
  </si>
  <si>
    <t>Anhanguera</t>
  </si>
  <si>
    <t>Bairro Anhanguera</t>
  </si>
  <si>
    <t>Burcar monitor Assist. Técnica Realtec/ Levar TV Assist. Técnica Center Litoral/ Lavagem veículo oficial</t>
  </si>
  <si>
    <t xml:space="preserve">João Augusto Rios </t>
  </si>
  <si>
    <t>Santos</t>
  </si>
  <si>
    <t>Retirar centro das medalhas Cezario Reis Lima no Fornecedor Bartolotto</t>
  </si>
  <si>
    <t>Renata Ferraro de Barros</t>
  </si>
  <si>
    <t>Gab. 21</t>
  </si>
  <si>
    <t>Protocolar ofícios Secretaria da Cidadania</t>
  </si>
  <si>
    <t>Wesley Wendel de Souza Martins</t>
  </si>
  <si>
    <t>FIN - Pav. ADM - 1º andar</t>
  </si>
  <si>
    <t>Forte</t>
  </si>
  <si>
    <t>Bairro Forte</t>
  </si>
  <si>
    <t>Correios - Postagem de documento</t>
  </si>
  <si>
    <t>Guilhermina</t>
  </si>
  <si>
    <t>Bairro Guilhermina</t>
  </si>
  <si>
    <t>Retirada de monitor deixado na TV Center Litoral para orçamento de assistência técnica</t>
  </si>
  <si>
    <t>Emerson Camargo</t>
  </si>
  <si>
    <t>Gab. 06</t>
  </si>
  <si>
    <t>Sítio do Campo</t>
  </si>
  <si>
    <t>Bairro Sítio do Campo</t>
  </si>
  <si>
    <t>Protocolar Ofício - Secretaria de Transito</t>
  </si>
  <si>
    <t>Paula Carvalho Barreiro Anastacio</t>
  </si>
  <si>
    <t>Tutpiry</t>
  </si>
  <si>
    <t>Bairro Tupiry</t>
  </si>
  <si>
    <t>Veriricar buracos e bueiros em via pública: Rua da Liberdade</t>
  </si>
  <si>
    <t>Carlos Eduardo Barbosa</t>
  </si>
  <si>
    <t>Tupi</t>
  </si>
  <si>
    <t>Bairro Tupi</t>
  </si>
  <si>
    <t>Fiscalizar USAFA TUPY</t>
  </si>
  <si>
    <t>Marcelino Santos Gomes</t>
  </si>
  <si>
    <t>Entrega de ofícios - Gabinete da Sra.  Prefeita</t>
  </si>
  <si>
    <t>São Paulo</t>
  </si>
  <si>
    <t>Reunião com Sr. José Edson Galvão (Presidente da ABINPET) a fim de aprofundar-se na campanha "Criador Legal", a fim de difundir e incentivar cuidadores/ tutores animais</t>
  </si>
  <si>
    <t>Abastecimento de veículo oficial</t>
  </si>
  <si>
    <t>Levar Srs. Vereadores ao Aeroporto de Congonhas para viagem a Congresso a ser realizado em Brasília</t>
  </si>
  <si>
    <t>Diretoria Legislativa</t>
  </si>
  <si>
    <t>Lavagem de veículo oficial/ Entregar documentos Gabinete da Prefeita</t>
  </si>
  <si>
    <t>Protocolar ofício SETRAN</t>
  </si>
  <si>
    <t>Vila Sonia</t>
  </si>
  <si>
    <t>Bairro Vila Sonia</t>
  </si>
  <si>
    <t>Fiscalização Urbana quanto a poda de árvore/ coqueiro em via pública Rua Arnaldo Augusto Baptista</t>
  </si>
  <si>
    <t>BOQUEIRÃO</t>
  </si>
  <si>
    <t>Bairro Boqueirão</t>
  </si>
  <si>
    <t>Traslado do Sr. Vereador Betinho ao PDA para participar como membro da CMPG em evento Equipamentos Sociais</t>
  </si>
  <si>
    <t>Marjorie Maria R. Macedo</t>
  </si>
  <si>
    <t>Recursos Humanos</t>
  </si>
  <si>
    <t>Capacitação de servidores na CONAM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</si>
</sst>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64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10" fillId="4" borderId="14" xfId="0" applyFont="1" applyFill="1" applyBorder="1" applyAlignment="1">
      <alignment horizontal="left"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4" borderId="14" xfId="0" applyFill="1" applyBorder="1" applyAlignment="1" applyProtection="1">
      <alignment horizontal="left" vertical="center"/>
      <protection locked="0"/>
    </xf>
    <xf numFmtId="0" fontId="11" fillId="0" borderId="14" xfId="0" applyFont="1" applyBorder="1" applyAlignment="1" applyProtection="1">
      <alignment horizontal="left" vertical="center" wrapText="1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1" fontId="12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64" fontId="0" fillId="0" borderId="13" xfId="1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4" borderId="14" xfId="0" applyFill="1" applyBorder="1" applyAlignment="1">
      <alignment horizontal="left" vertical="center"/>
    </xf>
    <xf numFmtId="0" fontId="0" fillId="4" borderId="14" xfId="0" applyFill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view="pageBreakPreview" topLeftCell="A4" zoomScale="60" zoomScaleNormal="100" workbookViewId="0">
      <selection activeCell="A18" sqref="A18:XFD18"/>
    </sheetView>
  </sheetViews>
  <sheetFormatPr defaultRowHeight="15" x14ac:dyDescent="0.25"/>
  <cols>
    <col min="2" max="2" width="11.5703125" bestFit="1" customWidth="1"/>
    <col min="3" max="3" width="29" bestFit="1" customWidth="1"/>
    <col min="4" max="4" width="37.28515625" bestFit="1" customWidth="1"/>
    <col min="5" max="5" width="41.85546875" bestFit="1" customWidth="1"/>
    <col min="6" max="6" width="27.140625" customWidth="1"/>
    <col min="7" max="7" width="24.42578125" bestFit="1" customWidth="1"/>
    <col min="8" max="8" width="73.7109375" bestFit="1" customWidth="1"/>
    <col min="9" max="9" width="10.5703125" bestFit="1" customWidth="1"/>
    <col min="10" max="10" width="14" bestFit="1" customWidth="1"/>
    <col min="11" max="11" width="10.85546875" bestFit="1" customWidth="1"/>
    <col min="12" max="12" width="9.85546875" bestFit="1" customWidth="1"/>
    <col min="14" max="14" width="13.7109375" bestFit="1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6.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.75" thickBo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4" t="s">
        <v>3</v>
      </c>
      <c r="B4" s="5"/>
      <c r="D4" s="6" t="s">
        <v>4</v>
      </c>
      <c r="E4" s="7"/>
      <c r="F4" s="7"/>
      <c r="G4" s="7"/>
      <c r="H4" s="7"/>
      <c r="I4" s="8"/>
      <c r="L4" s="6" t="s">
        <v>5</v>
      </c>
      <c r="M4" s="7"/>
      <c r="N4" s="8"/>
    </row>
    <row r="5" spans="1:14" x14ac:dyDescent="0.25">
      <c r="A5" s="9"/>
      <c r="B5" s="10"/>
      <c r="D5" s="11"/>
      <c r="E5" s="12"/>
      <c r="F5" s="12"/>
      <c r="G5" s="12"/>
      <c r="H5" s="12"/>
      <c r="I5" s="13"/>
      <c r="L5" s="11"/>
      <c r="M5" s="12"/>
      <c r="N5" s="13"/>
    </row>
    <row r="6" spans="1:14" ht="21.75" thickBot="1" x14ac:dyDescent="0.3">
      <c r="A6" s="14" t="s">
        <v>6</v>
      </c>
      <c r="B6" s="15"/>
      <c r="D6" s="14" t="s">
        <v>7</v>
      </c>
      <c r="E6" s="16"/>
      <c r="F6" s="17"/>
      <c r="G6" s="18"/>
      <c r="H6" s="18"/>
      <c r="I6" s="15"/>
      <c r="L6" s="19">
        <v>84128</v>
      </c>
      <c r="M6" s="20"/>
      <c r="N6" s="21"/>
    </row>
    <row r="7" spans="1:14" ht="15.75" thickBot="1" x14ac:dyDescent="0.3"/>
    <row r="8" spans="1:14" ht="16.5" thickBot="1" x14ac:dyDescent="0.3">
      <c r="A8" s="22" t="s">
        <v>8</v>
      </c>
      <c r="B8" s="22" t="s">
        <v>9</v>
      </c>
      <c r="C8" s="23" t="s">
        <v>10</v>
      </c>
      <c r="D8" s="23" t="s">
        <v>11</v>
      </c>
      <c r="E8" s="24" t="s">
        <v>12</v>
      </c>
      <c r="F8" s="23" t="s">
        <v>13</v>
      </c>
      <c r="G8" s="23" t="s">
        <v>14</v>
      </c>
      <c r="H8" s="24" t="s">
        <v>15</v>
      </c>
      <c r="I8" s="24" t="s">
        <v>16</v>
      </c>
      <c r="J8" s="23"/>
      <c r="K8" s="23"/>
      <c r="L8" s="24" t="s">
        <v>17</v>
      </c>
      <c r="M8" s="23"/>
      <c r="N8" s="23"/>
    </row>
    <row r="9" spans="1:14" ht="63.75" thickBot="1" x14ac:dyDescent="0.3">
      <c r="A9" s="22"/>
      <c r="B9" s="22"/>
      <c r="C9" s="23"/>
      <c r="D9" s="23"/>
      <c r="E9" s="23"/>
      <c r="F9" s="23"/>
      <c r="G9" s="23"/>
      <c r="H9" s="23"/>
      <c r="I9" s="25" t="s">
        <v>18</v>
      </c>
      <c r="J9" s="25" t="s">
        <v>19</v>
      </c>
      <c r="K9" s="25" t="s">
        <v>20</v>
      </c>
      <c r="L9" s="25" t="s">
        <v>21</v>
      </c>
      <c r="M9" s="25" t="s">
        <v>22</v>
      </c>
      <c r="N9" s="25" t="s">
        <v>23</v>
      </c>
    </row>
    <row r="10" spans="1:14" ht="30" customHeight="1" x14ac:dyDescent="0.25">
      <c r="A10" s="26"/>
      <c r="B10" s="27">
        <v>44868</v>
      </c>
      <c r="C10" s="28" t="s">
        <v>24</v>
      </c>
      <c r="D10" s="28" t="s">
        <v>24</v>
      </c>
      <c r="E10" s="29" t="s">
        <v>25</v>
      </c>
      <c r="F10" s="30" t="s">
        <v>26</v>
      </c>
      <c r="G10" s="31" t="s">
        <v>27</v>
      </c>
      <c r="H10" s="32" t="s">
        <v>28</v>
      </c>
      <c r="I10" s="33">
        <v>0.60416666666666663</v>
      </c>
      <c r="J10" s="33">
        <v>0.70000000000000007</v>
      </c>
      <c r="K10" s="34">
        <f t="shared" ref="K10:K30" si="0">IF(I10="","",IF(J10="","",J10-I10))</f>
        <v>9.5833333333333437E-2</v>
      </c>
      <c r="L10" s="35">
        <v>84128</v>
      </c>
      <c r="M10" s="36">
        <v>84153</v>
      </c>
      <c r="N10" s="37">
        <f t="shared" ref="N10:N30" si="1">IF(M10=0,"",M10-L10)</f>
        <v>25</v>
      </c>
    </row>
    <row r="11" spans="1:14" x14ac:dyDescent="0.25">
      <c r="A11" s="26"/>
      <c r="B11" s="27">
        <v>44869</v>
      </c>
      <c r="C11" s="28" t="s">
        <v>29</v>
      </c>
      <c r="D11" s="38" t="s">
        <v>30</v>
      </c>
      <c r="E11" s="29" t="s">
        <v>31</v>
      </c>
      <c r="F11" s="28" t="s">
        <v>26</v>
      </c>
      <c r="G11" s="31" t="s">
        <v>27</v>
      </c>
      <c r="H11" s="28" t="s">
        <v>32</v>
      </c>
      <c r="I11" s="33">
        <v>0.47916666666666669</v>
      </c>
      <c r="J11" s="33">
        <v>0.51736111111111105</v>
      </c>
      <c r="K11" s="34">
        <f t="shared" si="0"/>
        <v>3.8194444444444364E-2</v>
      </c>
      <c r="L11" s="35">
        <v>84153</v>
      </c>
      <c r="M11" s="39">
        <v>84172</v>
      </c>
      <c r="N11" s="37">
        <f t="shared" si="1"/>
        <v>19</v>
      </c>
    </row>
    <row r="12" spans="1:14" x14ac:dyDescent="0.25">
      <c r="A12" s="26"/>
      <c r="B12" s="27">
        <v>44869</v>
      </c>
      <c r="C12" s="28" t="s">
        <v>29</v>
      </c>
      <c r="D12" s="38" t="s">
        <v>33</v>
      </c>
      <c r="E12" s="29" t="s">
        <v>34</v>
      </c>
      <c r="F12" s="30" t="s">
        <v>26</v>
      </c>
      <c r="G12" s="31" t="s">
        <v>27</v>
      </c>
      <c r="H12" s="28" t="s">
        <v>35</v>
      </c>
      <c r="I12" s="33">
        <v>0.60416666666666663</v>
      </c>
      <c r="J12" s="33">
        <v>0.67361111111111116</v>
      </c>
      <c r="K12" s="34">
        <f t="shared" si="0"/>
        <v>6.9444444444444531E-2</v>
      </c>
      <c r="L12" s="35">
        <f t="shared" ref="L10:L30" si="2">M11</f>
        <v>84172</v>
      </c>
      <c r="M12" s="36">
        <v>84199</v>
      </c>
      <c r="N12" s="37">
        <f t="shared" si="1"/>
        <v>27</v>
      </c>
    </row>
    <row r="13" spans="1:14" ht="30" customHeight="1" x14ac:dyDescent="0.25">
      <c r="A13" s="26"/>
      <c r="B13" s="27">
        <v>44872</v>
      </c>
      <c r="C13" s="28" t="s">
        <v>29</v>
      </c>
      <c r="D13" s="38" t="s">
        <v>36</v>
      </c>
      <c r="E13" s="29" t="str">
        <f>IF(D13="","",VLOOKUP(D13,[1]SOLICITANTE!B$3:K$85,10))</f>
        <v>INFORMÁTICA - Pav. Salão Nobre - Térreo</v>
      </c>
      <c r="F13" s="28" t="s">
        <v>37</v>
      </c>
      <c r="G13" s="31" t="s">
        <v>38</v>
      </c>
      <c r="H13" s="44" t="s">
        <v>39</v>
      </c>
      <c r="I13" s="33">
        <v>0.66666666666666663</v>
      </c>
      <c r="J13" s="33">
        <v>0.70138888888888884</v>
      </c>
      <c r="K13" s="34">
        <f t="shared" si="0"/>
        <v>3.472222222222221E-2</v>
      </c>
      <c r="L13" s="35">
        <f t="shared" si="2"/>
        <v>84199</v>
      </c>
      <c r="M13" s="39">
        <v>84205</v>
      </c>
      <c r="N13" s="37">
        <f t="shared" si="1"/>
        <v>6</v>
      </c>
    </row>
    <row r="14" spans="1:14" ht="30" customHeight="1" x14ac:dyDescent="0.25">
      <c r="A14" s="26"/>
      <c r="B14" s="27">
        <v>44873</v>
      </c>
      <c r="C14" s="28" t="s">
        <v>29</v>
      </c>
      <c r="D14" s="28" t="s">
        <v>40</v>
      </c>
      <c r="E14" s="29" t="s">
        <v>34</v>
      </c>
      <c r="F14" s="30" t="s">
        <v>41</v>
      </c>
      <c r="G14" s="31" t="s">
        <v>41</v>
      </c>
      <c r="H14" s="40" t="s">
        <v>42</v>
      </c>
      <c r="I14" s="33">
        <v>0.47222222222222227</v>
      </c>
      <c r="J14" s="33">
        <v>0.54861111111111105</v>
      </c>
      <c r="K14" s="34">
        <f t="shared" si="0"/>
        <v>7.6388888888888784E-2</v>
      </c>
      <c r="L14" s="35">
        <f t="shared" si="2"/>
        <v>84205</v>
      </c>
      <c r="M14" s="36">
        <v>84248</v>
      </c>
      <c r="N14" s="37">
        <f t="shared" si="1"/>
        <v>43</v>
      </c>
    </row>
    <row r="15" spans="1:14" x14ac:dyDescent="0.25">
      <c r="A15" s="26"/>
      <c r="B15" s="27">
        <v>44873</v>
      </c>
      <c r="C15" s="28" t="s">
        <v>29</v>
      </c>
      <c r="D15" s="38" t="s">
        <v>43</v>
      </c>
      <c r="E15" s="29" t="s">
        <v>44</v>
      </c>
      <c r="F15" s="28" t="s">
        <v>26</v>
      </c>
      <c r="G15" s="31" t="s">
        <v>27</v>
      </c>
      <c r="H15" s="28" t="s">
        <v>45</v>
      </c>
      <c r="I15" s="33">
        <v>0.63888888888888895</v>
      </c>
      <c r="J15" s="33">
        <v>0.66666666666666663</v>
      </c>
      <c r="K15" s="34">
        <f t="shared" si="0"/>
        <v>2.7777777777777679E-2</v>
      </c>
      <c r="L15" s="35">
        <f t="shared" si="2"/>
        <v>84248</v>
      </c>
      <c r="M15" s="39">
        <v>84270</v>
      </c>
      <c r="N15" s="37">
        <f t="shared" si="1"/>
        <v>22</v>
      </c>
    </row>
    <row r="16" spans="1:14" x14ac:dyDescent="0.25">
      <c r="A16" s="26"/>
      <c r="B16" s="27">
        <v>44876</v>
      </c>
      <c r="C16" s="28" t="s">
        <v>29</v>
      </c>
      <c r="D16" s="38" t="s">
        <v>33</v>
      </c>
      <c r="E16" s="29" t="s">
        <v>34</v>
      </c>
      <c r="F16" s="28" t="s">
        <v>26</v>
      </c>
      <c r="G16" s="31" t="s">
        <v>27</v>
      </c>
      <c r="H16" s="28" t="s">
        <v>35</v>
      </c>
      <c r="I16" s="33">
        <v>0.45833333333333331</v>
      </c>
      <c r="J16" s="33">
        <v>0.52777777777777779</v>
      </c>
      <c r="K16" s="34">
        <f t="shared" si="0"/>
        <v>6.9444444444444475E-2</v>
      </c>
      <c r="L16" s="35">
        <v>84270</v>
      </c>
      <c r="M16" s="39">
        <v>84297</v>
      </c>
      <c r="N16" s="37">
        <f t="shared" si="1"/>
        <v>27</v>
      </c>
    </row>
    <row r="17" spans="1:14" x14ac:dyDescent="0.25">
      <c r="A17" s="26"/>
      <c r="B17" s="27">
        <v>44876</v>
      </c>
      <c r="C17" s="28" t="s">
        <v>29</v>
      </c>
      <c r="D17" s="38" t="s">
        <v>46</v>
      </c>
      <c r="E17" s="29" t="s">
        <v>47</v>
      </c>
      <c r="F17" s="28" t="s">
        <v>48</v>
      </c>
      <c r="G17" s="31" t="s">
        <v>49</v>
      </c>
      <c r="H17" s="28" t="s">
        <v>50</v>
      </c>
      <c r="I17" s="33">
        <v>0.61805555555555558</v>
      </c>
      <c r="J17" s="33">
        <v>0.625</v>
      </c>
      <c r="K17" s="34">
        <f t="shared" si="0"/>
        <v>6.9444444444444198E-3</v>
      </c>
      <c r="L17" s="35">
        <v>84297</v>
      </c>
      <c r="M17" s="39">
        <v>84304</v>
      </c>
      <c r="N17" s="37">
        <f t="shared" si="1"/>
        <v>7</v>
      </c>
    </row>
    <row r="18" spans="1:14" ht="30" customHeight="1" x14ac:dyDescent="0.25">
      <c r="A18" s="26"/>
      <c r="B18" s="27">
        <v>44881</v>
      </c>
      <c r="C18" s="28" t="s">
        <v>29</v>
      </c>
      <c r="D18" s="38" t="s">
        <v>36</v>
      </c>
      <c r="E18" s="29" t="str">
        <f>IF(D18="","",VLOOKUP(D18,[1]SOLICITANTE!B$3:K$85,10))</f>
        <v>INFORMÁTICA - Pav. Salão Nobre - Térreo</v>
      </c>
      <c r="F18" s="30" t="s">
        <v>51</v>
      </c>
      <c r="G18" s="31" t="s">
        <v>52</v>
      </c>
      <c r="H18" s="44" t="s">
        <v>53</v>
      </c>
      <c r="I18" s="33">
        <v>0.41666666666666669</v>
      </c>
      <c r="J18" s="33">
        <v>0.43402777777777773</v>
      </c>
      <c r="K18" s="34">
        <f t="shared" si="0"/>
        <v>1.7361111111111049E-2</v>
      </c>
      <c r="L18" s="35">
        <f t="shared" si="2"/>
        <v>84304</v>
      </c>
      <c r="M18" s="36">
        <v>84309</v>
      </c>
      <c r="N18" s="37">
        <f t="shared" si="1"/>
        <v>5</v>
      </c>
    </row>
    <row r="19" spans="1:14" x14ac:dyDescent="0.25">
      <c r="A19" s="26"/>
      <c r="B19" s="27">
        <v>44881</v>
      </c>
      <c r="C19" s="28" t="s">
        <v>29</v>
      </c>
      <c r="D19" s="38" t="s">
        <v>54</v>
      </c>
      <c r="E19" s="29" t="s">
        <v>55</v>
      </c>
      <c r="F19" s="28" t="s">
        <v>56</v>
      </c>
      <c r="G19" s="31" t="s">
        <v>57</v>
      </c>
      <c r="H19" s="28" t="s">
        <v>58</v>
      </c>
      <c r="I19" s="33">
        <v>0.4375</v>
      </c>
      <c r="J19" s="33">
        <v>0.45833333333333331</v>
      </c>
      <c r="K19" s="34">
        <f t="shared" si="0"/>
        <v>2.0833333333333315E-2</v>
      </c>
      <c r="L19" s="35">
        <f t="shared" si="2"/>
        <v>84309</v>
      </c>
      <c r="M19" s="39">
        <v>84316</v>
      </c>
      <c r="N19" s="37">
        <f t="shared" si="1"/>
        <v>7</v>
      </c>
    </row>
    <row r="20" spans="1:14" ht="20.100000000000001" customHeight="1" x14ac:dyDescent="0.25">
      <c r="A20" s="26"/>
      <c r="B20" s="27">
        <v>44881</v>
      </c>
      <c r="C20" s="28" t="s">
        <v>29</v>
      </c>
      <c r="D20" s="38" t="s">
        <v>59</v>
      </c>
      <c r="E20" s="29" t="str">
        <f>IF(D20="","",VLOOKUP(D20,[1]SOLICITANTE!B$3:K$85,10))</f>
        <v>Gabinete nº 05 - Pav.VER - 1º andar</v>
      </c>
      <c r="F20" s="28" t="s">
        <v>60</v>
      </c>
      <c r="G20" s="31" t="s">
        <v>61</v>
      </c>
      <c r="H20" s="40" t="s">
        <v>62</v>
      </c>
      <c r="I20" s="33">
        <v>0.60416666666666663</v>
      </c>
      <c r="J20" s="33">
        <v>0.63888888888888895</v>
      </c>
      <c r="K20" s="34">
        <f t="shared" si="0"/>
        <v>3.4722222222222321E-2</v>
      </c>
      <c r="L20" s="35">
        <f t="shared" si="2"/>
        <v>84316</v>
      </c>
      <c r="M20" s="39">
        <v>84331</v>
      </c>
      <c r="N20" s="37">
        <f t="shared" si="1"/>
        <v>15</v>
      </c>
    </row>
    <row r="21" spans="1:14" x14ac:dyDescent="0.25">
      <c r="A21" s="26"/>
      <c r="B21" s="27">
        <v>44881</v>
      </c>
      <c r="C21" s="28" t="s">
        <v>29</v>
      </c>
      <c r="D21" s="38" t="s">
        <v>63</v>
      </c>
      <c r="E21" s="29" t="str">
        <f>IF(D21="","",VLOOKUP(D21,[1]SOLICITANTE!B$3:K$85,10))</f>
        <v>Gabinete nº 14 - Pav. VER - 2º andar</v>
      </c>
      <c r="F21" s="28" t="s">
        <v>64</v>
      </c>
      <c r="G21" s="31" t="s">
        <v>65</v>
      </c>
      <c r="H21" s="28" t="s">
        <v>66</v>
      </c>
      <c r="I21" s="33">
        <v>0.65277777777777779</v>
      </c>
      <c r="J21" s="33">
        <v>0.68402777777777779</v>
      </c>
      <c r="K21" s="34">
        <f t="shared" si="0"/>
        <v>3.125E-2</v>
      </c>
      <c r="L21" s="35">
        <f t="shared" si="2"/>
        <v>84331</v>
      </c>
      <c r="M21" s="39">
        <v>84344</v>
      </c>
      <c r="N21" s="37">
        <f t="shared" si="1"/>
        <v>13</v>
      </c>
    </row>
    <row r="22" spans="1:14" x14ac:dyDescent="0.25">
      <c r="A22" s="26"/>
      <c r="B22" s="27">
        <v>44886</v>
      </c>
      <c r="C22" s="28" t="s">
        <v>29</v>
      </c>
      <c r="D22" s="38" t="s">
        <v>67</v>
      </c>
      <c r="E22" s="29" t="str">
        <f>IF(D22="","",VLOOKUP(D22,[1]SOLICITANTE!B$3:K$85,10))</f>
        <v>Gabinete nº 08 - Pav. VER - 1º andar</v>
      </c>
      <c r="F22" s="28" t="s">
        <v>26</v>
      </c>
      <c r="G22" s="31" t="s">
        <v>27</v>
      </c>
      <c r="H22" s="28" t="s">
        <v>68</v>
      </c>
      <c r="I22" s="33">
        <v>0.4375</v>
      </c>
      <c r="J22" s="33">
        <v>0.50694444444444442</v>
      </c>
      <c r="K22" s="34">
        <f t="shared" si="0"/>
        <v>6.944444444444442E-2</v>
      </c>
      <c r="L22" s="35">
        <f t="shared" si="2"/>
        <v>84344</v>
      </c>
      <c r="M22" s="39">
        <v>84364</v>
      </c>
      <c r="N22" s="37">
        <f t="shared" si="1"/>
        <v>20</v>
      </c>
    </row>
    <row r="23" spans="1:14" ht="50.1" customHeight="1" x14ac:dyDescent="0.25">
      <c r="A23" s="41"/>
      <c r="B23" s="27">
        <v>44886</v>
      </c>
      <c r="C23" s="28" t="s">
        <v>29</v>
      </c>
      <c r="D23" s="38" t="s">
        <v>63</v>
      </c>
      <c r="E23" s="42" t="str">
        <f>IF(D23="","",VLOOKUP(D23,[1]SOLICITANTE!B$3:K$85,10))</f>
        <v>Gabinete nº 14 - Pav. VER - 2º andar</v>
      </c>
      <c r="F23" s="28" t="s">
        <v>69</v>
      </c>
      <c r="G23" s="31" t="s">
        <v>69</v>
      </c>
      <c r="H23" s="40" t="s">
        <v>70</v>
      </c>
      <c r="I23" s="33">
        <v>0.54166666666666663</v>
      </c>
      <c r="J23" s="33">
        <v>0.82638888888888884</v>
      </c>
      <c r="K23" s="34">
        <f t="shared" si="0"/>
        <v>0.28472222222222221</v>
      </c>
      <c r="L23" s="35">
        <f t="shared" si="2"/>
        <v>84364</v>
      </c>
      <c r="M23" s="39">
        <v>84520</v>
      </c>
      <c r="N23" s="37">
        <f t="shared" si="1"/>
        <v>156</v>
      </c>
    </row>
    <row r="24" spans="1:14" x14ac:dyDescent="0.25">
      <c r="A24" s="26"/>
      <c r="B24" s="27">
        <v>44887</v>
      </c>
      <c r="C24" s="28" t="s">
        <v>40</v>
      </c>
      <c r="D24" s="28" t="s">
        <v>40</v>
      </c>
      <c r="E24" s="29" t="str">
        <f>IF(D24="","",VLOOKUP(D24,[1]SOLICITANTE!B$3:K$85,10))</f>
        <v>MOT - Pav. ADM - Térreo</v>
      </c>
      <c r="F24" s="30" t="s">
        <v>56</v>
      </c>
      <c r="G24" s="31" t="s">
        <v>57</v>
      </c>
      <c r="H24" s="28" t="s">
        <v>71</v>
      </c>
      <c r="I24" s="33">
        <v>0.55555555555555558</v>
      </c>
      <c r="J24" s="33">
        <v>0.58333333333333337</v>
      </c>
      <c r="K24" s="34">
        <f t="shared" si="0"/>
        <v>2.777777777777779E-2</v>
      </c>
      <c r="L24" s="35">
        <f t="shared" si="2"/>
        <v>84520</v>
      </c>
      <c r="M24" s="36">
        <v>84526</v>
      </c>
      <c r="N24" s="37">
        <f t="shared" si="1"/>
        <v>6</v>
      </c>
    </row>
    <row r="25" spans="1:14" ht="30" customHeight="1" x14ac:dyDescent="0.25">
      <c r="A25" s="26"/>
      <c r="B25" s="27">
        <v>44887</v>
      </c>
      <c r="C25" s="28" t="s">
        <v>40</v>
      </c>
      <c r="D25" s="38" t="s">
        <v>54</v>
      </c>
      <c r="E25" s="29" t="s">
        <v>55</v>
      </c>
      <c r="F25" s="28" t="s">
        <v>69</v>
      </c>
      <c r="G25" s="31" t="s">
        <v>69</v>
      </c>
      <c r="H25" s="44" t="s">
        <v>72</v>
      </c>
      <c r="I25" s="33">
        <v>0.63194444444444442</v>
      </c>
      <c r="J25" s="33">
        <v>0.72916666666666663</v>
      </c>
      <c r="K25" s="34">
        <f t="shared" si="0"/>
        <v>9.722222222222221E-2</v>
      </c>
      <c r="L25" s="35">
        <f t="shared" si="2"/>
        <v>84526</v>
      </c>
      <c r="M25" s="39">
        <v>84667</v>
      </c>
      <c r="N25" s="37">
        <f t="shared" si="1"/>
        <v>141</v>
      </c>
    </row>
    <row r="26" spans="1:14" x14ac:dyDescent="0.25">
      <c r="A26" s="26"/>
      <c r="B26" s="27">
        <v>44888</v>
      </c>
      <c r="C26" s="28" t="s">
        <v>29</v>
      </c>
      <c r="D26" s="38" t="s">
        <v>73</v>
      </c>
      <c r="E26" s="43" t="s">
        <v>73</v>
      </c>
      <c r="F26" s="28" t="s">
        <v>26</v>
      </c>
      <c r="G26" s="31" t="s">
        <v>27</v>
      </c>
      <c r="H26" s="28" t="s">
        <v>74</v>
      </c>
      <c r="I26" s="33">
        <v>0.41666666666666669</v>
      </c>
      <c r="J26" s="33">
        <v>0.54166666666666663</v>
      </c>
      <c r="K26" s="34">
        <f t="shared" si="0"/>
        <v>0.12499999999999994</v>
      </c>
      <c r="L26" s="35">
        <f t="shared" si="2"/>
        <v>84667</v>
      </c>
      <c r="M26" s="39">
        <v>84688</v>
      </c>
      <c r="N26" s="37">
        <f t="shared" si="1"/>
        <v>21</v>
      </c>
    </row>
    <row r="27" spans="1:14" x14ac:dyDescent="0.25">
      <c r="A27" s="26"/>
      <c r="B27" s="27">
        <v>44894</v>
      </c>
      <c r="C27" s="28" t="s">
        <v>29</v>
      </c>
      <c r="D27" s="38" t="s">
        <v>63</v>
      </c>
      <c r="E27" s="29" t="str">
        <f>IF(D27="","",VLOOKUP(D27,[1]SOLICITANTE!B$3:K$85,10))</f>
        <v>Gabinete nº 14 - Pav. VER - 2º andar</v>
      </c>
      <c r="F27" s="28" t="s">
        <v>56</v>
      </c>
      <c r="G27" s="31" t="s">
        <v>57</v>
      </c>
      <c r="H27" s="28" t="s">
        <v>75</v>
      </c>
      <c r="I27" s="33">
        <v>0.41666666666666669</v>
      </c>
      <c r="J27" s="33">
        <v>0.4375</v>
      </c>
      <c r="K27" s="34">
        <f t="shared" si="0"/>
        <v>2.0833333333333315E-2</v>
      </c>
      <c r="L27" s="35">
        <f t="shared" si="2"/>
        <v>84688</v>
      </c>
      <c r="M27" s="39">
        <v>84699</v>
      </c>
      <c r="N27" s="37">
        <f t="shared" si="1"/>
        <v>11</v>
      </c>
    </row>
    <row r="28" spans="1:14" ht="30" customHeight="1" x14ac:dyDescent="0.25">
      <c r="A28" s="26"/>
      <c r="B28" s="27">
        <v>44894</v>
      </c>
      <c r="C28" s="28" t="s">
        <v>29</v>
      </c>
      <c r="D28" s="38" t="s">
        <v>59</v>
      </c>
      <c r="E28" s="29" t="str">
        <f>IF(D28="","",VLOOKUP(D28,[1]SOLICITANTE!B$3:K$85,10))</f>
        <v>Gabinete nº 05 - Pav.VER - 1º andar</v>
      </c>
      <c r="F28" s="30" t="s">
        <v>76</v>
      </c>
      <c r="G28" s="31" t="s">
        <v>77</v>
      </c>
      <c r="H28" s="40" t="s">
        <v>78</v>
      </c>
      <c r="I28" s="33">
        <v>0.45833333333333331</v>
      </c>
      <c r="J28" s="33">
        <v>0.4861111111111111</v>
      </c>
      <c r="K28" s="34">
        <f t="shared" si="0"/>
        <v>2.777777777777779E-2</v>
      </c>
      <c r="L28" s="35">
        <f t="shared" si="2"/>
        <v>84699</v>
      </c>
      <c r="M28" s="36">
        <v>84709</v>
      </c>
      <c r="N28" s="37">
        <f t="shared" si="1"/>
        <v>10</v>
      </c>
    </row>
    <row r="29" spans="1:14" ht="30" customHeight="1" x14ac:dyDescent="0.25">
      <c r="A29" s="26"/>
      <c r="B29" s="27">
        <v>44894</v>
      </c>
      <c r="C29" s="28" t="s">
        <v>24</v>
      </c>
      <c r="D29" s="38" t="s">
        <v>24</v>
      </c>
      <c r="E29" s="29" t="s">
        <v>25</v>
      </c>
      <c r="F29" s="30" t="s">
        <v>79</v>
      </c>
      <c r="G29" s="31" t="s">
        <v>80</v>
      </c>
      <c r="H29" s="44" t="s">
        <v>81</v>
      </c>
      <c r="I29" s="33">
        <v>0.74305555555555547</v>
      </c>
      <c r="J29" s="33">
        <v>0.75347222222222221</v>
      </c>
      <c r="K29" s="34">
        <f t="shared" si="0"/>
        <v>1.0416666666666741E-2</v>
      </c>
      <c r="L29" s="35">
        <f t="shared" si="2"/>
        <v>84709</v>
      </c>
      <c r="M29" s="36">
        <v>84713</v>
      </c>
      <c r="N29" s="37">
        <f t="shared" si="1"/>
        <v>4</v>
      </c>
    </row>
    <row r="30" spans="1:14" x14ac:dyDescent="0.25">
      <c r="A30" s="26"/>
      <c r="B30" s="27">
        <v>44895</v>
      </c>
      <c r="C30" s="28" t="s">
        <v>29</v>
      </c>
      <c r="D30" s="38" t="s">
        <v>82</v>
      </c>
      <c r="E30" s="29" t="s">
        <v>83</v>
      </c>
      <c r="F30" s="30" t="s">
        <v>69</v>
      </c>
      <c r="G30" s="31" t="s">
        <v>69</v>
      </c>
      <c r="H30" s="28" t="s">
        <v>84</v>
      </c>
      <c r="I30" s="33">
        <v>0.45833333333333331</v>
      </c>
      <c r="J30" s="33">
        <v>0.82291666666666663</v>
      </c>
      <c r="K30" s="34">
        <f t="shared" si="0"/>
        <v>0.36458333333333331</v>
      </c>
      <c r="L30" s="35">
        <f t="shared" si="2"/>
        <v>84713</v>
      </c>
      <c r="M30" s="36">
        <v>84874</v>
      </c>
      <c r="N30" s="37">
        <f t="shared" si="1"/>
        <v>161</v>
      </c>
    </row>
  </sheetData>
  <mergeCells count="19">
    <mergeCell ref="G8:G9"/>
    <mergeCell ref="H8:H9"/>
    <mergeCell ref="I8:K8"/>
    <mergeCell ref="L8:N8"/>
    <mergeCell ref="A6:B6"/>
    <mergeCell ref="D6:I6"/>
    <mergeCell ref="L6:N6"/>
    <mergeCell ref="A8:A9"/>
    <mergeCell ref="B8:B9"/>
    <mergeCell ref="C8:C9"/>
    <mergeCell ref="D8:D9"/>
    <mergeCell ref="E8:E9"/>
    <mergeCell ref="F8:F9"/>
    <mergeCell ref="A1:N1"/>
    <mergeCell ref="A2:N2"/>
    <mergeCell ref="A3:N3"/>
    <mergeCell ref="A4:B5"/>
    <mergeCell ref="D4:I5"/>
    <mergeCell ref="L4:N5"/>
  </mergeCells>
  <dataValidations count="1">
    <dataValidation type="list" allowBlank="1" showInputMessage="1" showErrorMessage="1" sqref="D10 D14 D24 C10:C30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Bechilia</dc:creator>
  <cp:lastModifiedBy>Bechilia</cp:lastModifiedBy>
  <dcterms:created xsi:type="dcterms:W3CDTF">2023-06-03T23:00:24Z</dcterms:created>
  <dcterms:modified xsi:type="dcterms:W3CDTF">2023-06-03T23:04:55Z</dcterms:modified>
</cp:coreProperties>
</file>