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IO 6507\"/>
    </mc:Choice>
  </mc:AlternateContent>
  <xr:revisionPtr revIDLastSave="0" documentId="8_{9DF16381-31D0-4F92-AA98-DD4868647CDD}" xr6:coauthVersionLast="47" xr6:coauthVersionMax="47" xr10:uidLastSave="{00000000-0000-0000-0000-000000000000}"/>
  <bookViews>
    <workbookView xWindow="-120" yWindow="-120" windowWidth="29040" windowHeight="15840" xr2:uid="{F28455E8-55D7-4165-8887-C44D511A5E27}"/>
  </bookViews>
  <sheets>
    <sheet name="Planilha1" sheetId="1" r:id="rId1"/>
  </sheets>
  <externalReferences>
    <externalReference r:id="rId2"/>
  </externalReferences>
  <definedNames>
    <definedName name="_xlnm.Print_Area" localSheetId="0">Planilha1!$A$1:$O$26</definedName>
    <definedName name="Motorista">[1]SOLICITANTE!$M$3:$M$16</definedName>
    <definedName name="Solicita">[1]SOLICITANTE!$B$3:$B$81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N26" i="1" s="1"/>
  <c r="K26" i="1"/>
  <c r="E26" i="1"/>
  <c r="L25" i="1"/>
  <c r="N25" i="1" s="1"/>
  <c r="K25" i="1"/>
  <c r="N24" i="1"/>
  <c r="L24" i="1"/>
  <c r="K24" i="1"/>
  <c r="E24" i="1"/>
  <c r="L23" i="1"/>
  <c r="N23" i="1" s="1"/>
  <c r="K23" i="1"/>
  <c r="L22" i="1"/>
  <c r="N22" i="1" s="1"/>
  <c r="K22" i="1"/>
  <c r="L21" i="1"/>
  <c r="N21" i="1" s="1"/>
  <c r="K21" i="1"/>
  <c r="N20" i="1"/>
  <c r="L20" i="1"/>
  <c r="K20" i="1"/>
  <c r="L19" i="1"/>
  <c r="N19" i="1" s="1"/>
  <c r="K19" i="1"/>
  <c r="L18" i="1"/>
  <c r="N18" i="1" s="1"/>
  <c r="K18" i="1"/>
  <c r="E18" i="1"/>
  <c r="L17" i="1"/>
  <c r="N17" i="1" s="1"/>
  <c r="K17" i="1"/>
  <c r="E17" i="1"/>
  <c r="L16" i="1"/>
  <c r="N16" i="1" s="1"/>
  <c r="K16" i="1"/>
  <c r="E16" i="1"/>
  <c r="L15" i="1"/>
  <c r="N15" i="1" s="1"/>
  <c r="K15" i="1"/>
  <c r="L14" i="1"/>
  <c r="N14" i="1" s="1"/>
  <c r="K14" i="1"/>
  <c r="E14" i="1"/>
  <c r="L13" i="1"/>
  <c r="N13" i="1" s="1"/>
  <c r="K13" i="1"/>
  <c r="L12" i="1"/>
  <c r="N12" i="1" s="1"/>
  <c r="K12" i="1"/>
  <c r="E12" i="1"/>
  <c r="L11" i="1"/>
  <c r="N11" i="1" s="1"/>
  <c r="K11" i="1"/>
  <c r="E11" i="1"/>
  <c r="N10" i="1"/>
  <c r="K10" i="1"/>
  <c r="E10" i="1"/>
  <c r="N9" i="1"/>
  <c r="K9" i="1"/>
</calcChain>
</file>

<file path=xl/sharedStrings.xml><?xml version="1.0" encoding="utf-8"?>
<sst xmlns="http://schemas.openxmlformats.org/spreadsheetml/2006/main" count="122" uniqueCount="76">
  <si>
    <t>Diário de Bordo - 2022</t>
  </si>
  <si>
    <t>Registro de Movimentação dos Veículos Oficiais</t>
  </si>
  <si>
    <t>PLACA</t>
  </si>
  <si>
    <t>MARCA / MODELO</t>
  </si>
  <si>
    <t>KM INICIAL</t>
  </si>
  <si>
    <t>FIO-6507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</si>
  <si>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</si>
  <si>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</si>
  <si>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</si>
  <si>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</si>
  <si>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</si>
  <si>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</si>
  <si>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</si>
  <si>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</si>
  <si>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</si>
  <si>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</si>
  <si>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</si>
  <si>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</si>
  <si>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</si>
  <si>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</si>
  <si>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</si>
  <si>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</si>
  <si>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Sergio Roberto Bonini Marinho</t>
  </si>
  <si>
    <t>Motorista</t>
  </si>
  <si>
    <t>Jd. Anhanguera</t>
  </si>
  <si>
    <t>Bairro Anhanguera</t>
  </si>
  <si>
    <t>Lavagem e  conserto de pneu de veículo oficial</t>
  </si>
  <si>
    <t>Marcos Linhares da Costa</t>
  </si>
  <si>
    <t>MIRIM</t>
  </si>
  <si>
    <t>Bairro Mirim</t>
  </si>
  <si>
    <t>Verificar bueiros entupidos em via pública: Rua Osmar Antoniolli</t>
  </si>
  <si>
    <t>Emerson Camargo dos Santos</t>
  </si>
  <si>
    <t>Sítio do Campo</t>
  </si>
  <si>
    <t>Bairro Sítio do Campo</t>
  </si>
  <si>
    <t>Reunião SABESP  Poupa Tempo</t>
  </si>
  <si>
    <t>Ademir do Nascimento Moreira</t>
  </si>
  <si>
    <t>Paço Municipal</t>
  </si>
  <si>
    <t>Secretaria de Obras - Levantamento de Processos</t>
  </si>
  <si>
    <t>Eloy Robson Catão</t>
  </si>
  <si>
    <t>Gab. 19</t>
  </si>
  <si>
    <t>Reunião SEFIN e Sec. Saúde sobre emendas impositivas, consulta Secretaria na Secretaria de Juventude</t>
  </si>
  <si>
    <t>Canto do Forte</t>
  </si>
  <si>
    <t>Bairro Forte</t>
  </si>
  <si>
    <t>Verificar buracos em via pública: Rua Mascarenhas de Moraes</t>
  </si>
  <si>
    <t>Tony T. Tagawa</t>
  </si>
  <si>
    <t>Gab. João C. Neto</t>
  </si>
  <si>
    <t xml:space="preserve">Levantamento de Processos SEFIN </t>
  </si>
  <si>
    <t>16:11/2022</t>
  </si>
  <si>
    <t>Vila São Jorge</t>
  </si>
  <si>
    <t>Verrificar buracos em via pública: Rua Aésio Messiano, 431</t>
  </si>
  <si>
    <t>Solemar</t>
  </si>
  <si>
    <t>Bairro Solemar</t>
  </si>
  <si>
    <t>Verificar entulhos e lixo em via pública: Rua Crisolito</t>
  </si>
  <si>
    <t>Reunião na Sedretaria de Finanças</t>
  </si>
  <si>
    <t>Levar Vereador Betinho ao Evento Esportivo da 3a. Idade</t>
  </si>
  <si>
    <t>Reunião SEFIN e Gabinete da Sra. Prefeita sobre emendas impositivas</t>
  </si>
  <si>
    <t>João Augusto Rios</t>
  </si>
  <si>
    <t>Paula Carvalho Anastácio</t>
  </si>
  <si>
    <t>Gab. 05</t>
  </si>
  <si>
    <t>Vila Sonia</t>
  </si>
  <si>
    <t>Bairro Vila SOnia</t>
  </si>
  <si>
    <t>Verificar bueiros entupidos em via pública: Rua Mariza Ferreira Santos</t>
  </si>
  <si>
    <t>Luiz Bragaia Sobrinho</t>
  </si>
  <si>
    <t>Diretor Financeiro</t>
  </si>
  <si>
    <t xml:space="preserve">Protocolar Ofício GPC DF 15/2022 </t>
  </si>
  <si>
    <t>Marcelo Cabral Chuvas</t>
  </si>
  <si>
    <t>Zeladoria</t>
  </si>
  <si>
    <t>Quietude</t>
  </si>
  <si>
    <t>Bairro Quietude</t>
  </si>
  <si>
    <t>Orçamento para acabamento dos mastros das Bandeiras</t>
  </si>
  <si>
    <t>Angélica Maria dos Santos</t>
  </si>
  <si>
    <t>Lavagem e abastecimento de veículo oficial</t>
  </si>
  <si>
    <t>Fiscalização USAFA Vila Sonia</t>
  </si>
  <si>
    <t>Samambaia</t>
  </si>
  <si>
    <t>Bairro Samambaia</t>
  </si>
  <si>
    <t>Verificar buracos em via pública: Av. José Leandro de Carvalho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</si>
</sst>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9" fillId="2" borderId="14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4" borderId="14" xfId="0" applyFill="1" applyBorder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1-Controle%20do%20Ve&#237;culo%20FIO-65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GAB06</v>
          </cell>
          <cell r="K4" t="str">
            <v>Gabinete nº 06 -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Gabinete nº 18 - Pav. VER - 2º andar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 t="str">
            <v>Michele Quintas</v>
          </cell>
          <cell r="E16" t="str">
            <v>Motorista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06 -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Secretaria Geral - Pav. ADM - 2º andar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GAB06</v>
          </cell>
          <cell r="K58" t="str">
            <v>Gabinete nº 06 - Pav.VER - 1º andar</v>
          </cell>
        </row>
        <row r="59">
          <cell r="B59" t="str">
            <v>Micheli Menezes Costa Machado</v>
          </cell>
          <cell r="C59" t="str">
            <v>A</v>
          </cell>
          <cell r="D59" t="str">
            <v>Marcelino Santos Gomes</v>
          </cell>
          <cell r="E59" t="str">
            <v>Assessor Legislativo</v>
          </cell>
          <cell r="F59">
            <v>728</v>
          </cell>
          <cell r="G59">
            <v>43466</v>
          </cell>
          <cell r="J59" t="str">
            <v>GAB08</v>
          </cell>
          <cell r="K59" t="str">
            <v>Gabinete nº 08 - Pav. VER - 2º andar</v>
          </cell>
        </row>
        <row r="60">
          <cell r="B60" t="str">
            <v>Miriam Yukie Kato</v>
          </cell>
          <cell r="C60" t="str">
            <v>A</v>
          </cell>
          <cell r="E60" t="str">
            <v>Recepcionista</v>
          </cell>
          <cell r="J60" t="str">
            <v>REC</v>
          </cell>
          <cell r="K60" t="str">
            <v>REC - Pav. ADM - Térreo</v>
          </cell>
        </row>
        <row r="61">
          <cell r="B61" t="str">
            <v>Naia Gonçalves da Conceição</v>
          </cell>
          <cell r="C61" t="str">
            <v>A</v>
          </cell>
          <cell r="D61" t="str">
            <v>Marco Antonio de Sousa</v>
          </cell>
          <cell r="E61" t="str">
            <v>Assessor Parlamentar</v>
          </cell>
          <cell r="F61">
            <v>450</v>
          </cell>
          <cell r="G61">
            <v>43466</v>
          </cell>
          <cell r="J61" t="str">
            <v>GAB11</v>
          </cell>
          <cell r="K61" t="str">
            <v>Gabinete nº 11 - Pav.VER - 1º andar</v>
          </cell>
        </row>
        <row r="62">
          <cell r="B62" t="str">
            <v>Natanael Vieira de Oliveira</v>
          </cell>
          <cell r="C62" t="str">
            <v>A</v>
          </cell>
          <cell r="D62" t="str">
            <v>Natanael Vieira de Oliveira</v>
          </cell>
          <cell r="E62" t="str">
            <v>Vereador</v>
          </cell>
          <cell r="J62" t="str">
            <v>GAB02</v>
          </cell>
          <cell r="K62" t="str">
            <v>Gabinete nº 02 - Pav.VER - 1º andar</v>
          </cell>
        </row>
        <row r="63">
          <cell r="B63" t="str">
            <v>Nicole Fernandez</v>
          </cell>
          <cell r="C63" t="str">
            <v>A</v>
          </cell>
          <cell r="E63" t="str">
            <v>Agente Administrativo</v>
          </cell>
          <cell r="J63" t="str">
            <v>INF</v>
          </cell>
          <cell r="K63" t="str">
            <v>INFORMÁTICA - Pav. Salão Nobre - Térreo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SEC</v>
          </cell>
          <cell r="K79" t="str">
            <v>Secretaria Geral - Pav. ADM - 2º andar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B778B-7C5A-41BC-82A5-54D97D347CEB}">
  <dimension ref="A1:N26"/>
  <sheetViews>
    <sheetView tabSelected="1" view="pageBreakPreview" zoomScale="60" zoomScaleNormal="100" workbookViewId="0">
      <selection activeCell="L10" sqref="L10"/>
    </sheetView>
  </sheetViews>
  <sheetFormatPr defaultRowHeight="15" x14ac:dyDescent="0.25"/>
  <cols>
    <col min="2" max="2" width="11.5703125" bestFit="1" customWidth="1"/>
    <col min="3" max="3" width="33.7109375" bestFit="1" customWidth="1"/>
    <col min="4" max="4" width="47.85546875" customWidth="1"/>
    <col min="5" max="5" width="41.85546875" bestFit="1" customWidth="1"/>
    <col min="6" max="6" width="25.7109375" customWidth="1"/>
    <col min="7" max="7" width="25.85546875" customWidth="1"/>
    <col min="8" max="8" width="49.140625" bestFit="1" customWidth="1"/>
    <col min="9" max="9" width="12.140625" customWidth="1"/>
    <col min="10" max="10" width="10.5703125" bestFit="1" customWidth="1"/>
    <col min="11" max="11" width="11.5703125" customWidth="1"/>
    <col min="12" max="12" width="9.42578125" bestFit="1" customWidth="1"/>
    <col min="14" max="14" width="17.28515625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/>
      <c r="E5" s="15"/>
      <c r="F5" s="16"/>
      <c r="G5" s="17"/>
      <c r="H5" s="17"/>
      <c r="I5" s="14"/>
      <c r="L5" s="18">
        <v>64731</v>
      </c>
      <c r="M5" s="19"/>
      <c r="N5" s="20"/>
    </row>
    <row r="6" spans="1:14" ht="15.75" thickBot="1" x14ac:dyDescent="0.3"/>
    <row r="7" spans="1:14" ht="16.5" thickBot="1" x14ac:dyDescent="0.3">
      <c r="A7" s="21" t="s">
        <v>6</v>
      </c>
      <c r="B7" s="21" t="s">
        <v>7</v>
      </c>
      <c r="C7" s="22" t="s">
        <v>8</v>
      </c>
      <c r="D7" s="22" t="s">
        <v>9</v>
      </c>
      <c r="E7" s="23" t="s">
        <v>10</v>
      </c>
      <c r="F7" s="22" t="s">
        <v>11</v>
      </c>
      <c r="G7" s="22" t="s">
        <v>12</v>
      </c>
      <c r="H7" s="23" t="s">
        <v>13</v>
      </c>
      <c r="I7" s="23" t="s">
        <v>14</v>
      </c>
      <c r="J7" s="22"/>
      <c r="K7" s="22"/>
      <c r="L7" s="23" t="s">
        <v>15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16</v>
      </c>
      <c r="J8" s="24" t="s">
        <v>17</v>
      </c>
      <c r="K8" s="24" t="s">
        <v>18</v>
      </c>
      <c r="L8" s="24" t="s">
        <v>19</v>
      </c>
      <c r="M8" s="24" t="s">
        <v>20</v>
      </c>
      <c r="N8" s="24" t="s">
        <v>21</v>
      </c>
    </row>
    <row r="9" spans="1:14" x14ac:dyDescent="0.25">
      <c r="A9" s="25"/>
      <c r="B9" s="26">
        <v>44872</v>
      </c>
      <c r="C9" s="27" t="s">
        <v>22</v>
      </c>
      <c r="D9" s="27" t="s">
        <v>22</v>
      </c>
      <c r="E9" s="28" t="s">
        <v>23</v>
      </c>
      <c r="F9" s="27" t="s">
        <v>24</v>
      </c>
      <c r="G9" s="29" t="s">
        <v>25</v>
      </c>
      <c r="H9" s="27" t="s">
        <v>26</v>
      </c>
      <c r="I9" s="30">
        <v>0.40625</v>
      </c>
      <c r="J9" s="30">
        <v>0.42708333333333331</v>
      </c>
      <c r="K9" s="31">
        <f t="shared" ref="K9:K26" si="0">IF(I9="","",IF(J9="","",J9-I9))</f>
        <v>2.0833333333333315E-2</v>
      </c>
      <c r="L9" s="32">
        <v>64731</v>
      </c>
      <c r="M9" s="33">
        <v>64733</v>
      </c>
      <c r="N9" s="34">
        <f t="shared" ref="N9:N26" si="1">IF(M9=0,"",M9-L9)</f>
        <v>2</v>
      </c>
    </row>
    <row r="10" spans="1:14" ht="35.1" customHeight="1" x14ac:dyDescent="0.25">
      <c r="A10" s="25"/>
      <c r="B10" s="26">
        <v>44874</v>
      </c>
      <c r="C10" s="27" t="s">
        <v>27</v>
      </c>
      <c r="D10" s="35" t="s">
        <v>27</v>
      </c>
      <c r="E10" s="28" t="str">
        <f>IF(D10="","",VLOOKUP(D10,[1]SOLICITANTE!B$3:K$85,10))</f>
        <v>Gabinete nº 22 - Pav. VER - 2º andar</v>
      </c>
      <c r="F10" s="27" t="s">
        <v>28</v>
      </c>
      <c r="G10" s="29" t="s">
        <v>29</v>
      </c>
      <c r="H10" s="36" t="s">
        <v>30</v>
      </c>
      <c r="I10" s="30">
        <v>0.40625</v>
      </c>
      <c r="J10" s="30">
        <v>0.4826388888888889</v>
      </c>
      <c r="K10" s="31">
        <f t="shared" si="0"/>
        <v>7.6388888888888895E-2</v>
      </c>
      <c r="L10" s="32">
        <v>64733</v>
      </c>
      <c r="M10" s="33">
        <v>64756</v>
      </c>
      <c r="N10" s="34">
        <f t="shared" si="1"/>
        <v>23</v>
      </c>
    </row>
    <row r="11" spans="1:14" ht="35.1" customHeight="1" x14ac:dyDescent="0.25">
      <c r="A11" s="37"/>
      <c r="B11" s="38">
        <v>44874</v>
      </c>
      <c r="C11" s="39" t="s">
        <v>31</v>
      </c>
      <c r="D11" s="39" t="s">
        <v>31</v>
      </c>
      <c r="E11" s="28" t="str">
        <f>IF(D11="","",VLOOKUP(D11,[1]SOLICITANTE!B$3:K$85,10))</f>
        <v>Gabinete nº 06 - Pav.VER - 1º andar</v>
      </c>
      <c r="F11" s="39" t="s">
        <v>32</v>
      </c>
      <c r="G11" s="29" t="s">
        <v>33</v>
      </c>
      <c r="H11" s="39" t="s">
        <v>34</v>
      </c>
      <c r="I11" s="40">
        <v>0.53125</v>
      </c>
      <c r="J11" s="40">
        <v>0.57291666666666663</v>
      </c>
      <c r="K11" s="31">
        <f t="shared" si="0"/>
        <v>4.166666666666663E-2</v>
      </c>
      <c r="L11" s="32">
        <f t="shared" ref="L9:L26" si="2">M10</f>
        <v>64756</v>
      </c>
      <c r="M11" s="41">
        <v>64764</v>
      </c>
      <c r="N11" s="34">
        <f t="shared" si="1"/>
        <v>8</v>
      </c>
    </row>
    <row r="12" spans="1:14" ht="35.1" customHeight="1" x14ac:dyDescent="0.25">
      <c r="A12" s="37"/>
      <c r="B12" s="38">
        <v>44874</v>
      </c>
      <c r="C12" s="39" t="s">
        <v>35</v>
      </c>
      <c r="D12" s="39" t="s">
        <v>35</v>
      </c>
      <c r="E12" s="28" t="str">
        <f>IF(D12="","",VLOOKUP(D12,[1]SOLICITANTE!B$3:K$85,10))</f>
        <v>Gabinete nº 06 - Pav.VER - 1º andar</v>
      </c>
      <c r="F12" s="39" t="s">
        <v>28</v>
      </c>
      <c r="G12" s="29" t="s">
        <v>36</v>
      </c>
      <c r="H12" s="42" t="s">
        <v>37</v>
      </c>
      <c r="I12" s="40">
        <v>0.58333333333333337</v>
      </c>
      <c r="J12" s="40">
        <v>0.65625</v>
      </c>
      <c r="K12" s="31">
        <f t="shared" si="0"/>
        <v>7.291666666666663E-2</v>
      </c>
      <c r="L12" s="32">
        <f t="shared" si="2"/>
        <v>64764</v>
      </c>
      <c r="M12" s="41">
        <v>64789</v>
      </c>
      <c r="N12" s="34">
        <f t="shared" si="1"/>
        <v>25</v>
      </c>
    </row>
    <row r="13" spans="1:14" ht="35.1" customHeight="1" x14ac:dyDescent="0.25">
      <c r="A13" s="25"/>
      <c r="B13" s="26">
        <v>44875</v>
      </c>
      <c r="C13" s="27" t="s">
        <v>38</v>
      </c>
      <c r="D13" s="27" t="s">
        <v>38</v>
      </c>
      <c r="E13" s="28" t="s">
        <v>39</v>
      </c>
      <c r="F13" s="27" t="s">
        <v>28</v>
      </c>
      <c r="G13" s="29" t="s">
        <v>36</v>
      </c>
      <c r="H13" s="43" t="s">
        <v>40</v>
      </c>
      <c r="I13" s="30">
        <v>0.4375</v>
      </c>
      <c r="J13" s="30">
        <v>0.70000000000000007</v>
      </c>
      <c r="K13" s="31">
        <f t="shared" si="0"/>
        <v>0.26250000000000007</v>
      </c>
      <c r="L13" s="32">
        <f t="shared" si="2"/>
        <v>64789</v>
      </c>
      <c r="M13" s="33">
        <v>64818</v>
      </c>
      <c r="N13" s="34">
        <f t="shared" si="1"/>
        <v>29</v>
      </c>
    </row>
    <row r="14" spans="1:14" ht="35.1" customHeight="1" x14ac:dyDescent="0.25">
      <c r="A14" s="25"/>
      <c r="B14" s="26">
        <v>44876</v>
      </c>
      <c r="C14" s="27" t="s">
        <v>27</v>
      </c>
      <c r="D14" s="35" t="s">
        <v>27</v>
      </c>
      <c r="E14" s="28" t="str">
        <f>IF(D14="","",VLOOKUP(D14,[1]SOLICITANTE!B$3:K$85,10))</f>
        <v>Gabinete nº 22 - Pav. VER - 2º andar</v>
      </c>
      <c r="F14" s="27" t="s">
        <v>41</v>
      </c>
      <c r="G14" s="29" t="s">
        <v>42</v>
      </c>
      <c r="H14" s="36" t="s">
        <v>43</v>
      </c>
      <c r="I14" s="30">
        <v>0.375</v>
      </c>
      <c r="J14" s="30">
        <v>0.47916666666666669</v>
      </c>
      <c r="K14" s="31">
        <f t="shared" si="0"/>
        <v>0.10416666666666669</v>
      </c>
      <c r="L14" s="32">
        <f t="shared" si="2"/>
        <v>64818</v>
      </c>
      <c r="M14" s="33">
        <v>64837</v>
      </c>
      <c r="N14" s="34">
        <f t="shared" si="1"/>
        <v>19</v>
      </c>
    </row>
    <row r="15" spans="1:14" ht="35.1" customHeight="1" x14ac:dyDescent="0.25">
      <c r="A15" s="37"/>
      <c r="B15" s="38">
        <v>44881</v>
      </c>
      <c r="C15" s="39" t="s">
        <v>44</v>
      </c>
      <c r="D15" s="39" t="s">
        <v>44</v>
      </c>
      <c r="E15" s="28" t="s">
        <v>45</v>
      </c>
      <c r="F15" s="39" t="s">
        <v>28</v>
      </c>
      <c r="G15" s="29" t="s">
        <v>36</v>
      </c>
      <c r="H15" s="39" t="s">
        <v>46</v>
      </c>
      <c r="I15" s="40">
        <v>0.3888888888888889</v>
      </c>
      <c r="J15" s="40">
        <v>0.4375</v>
      </c>
      <c r="K15" s="31">
        <f t="shared" si="0"/>
        <v>4.8611111111111105E-2</v>
      </c>
      <c r="L15" s="32">
        <f t="shared" si="2"/>
        <v>64837</v>
      </c>
      <c r="M15" s="41">
        <v>64857</v>
      </c>
      <c r="N15" s="34">
        <f t="shared" si="1"/>
        <v>20</v>
      </c>
    </row>
    <row r="16" spans="1:14" ht="35.1" customHeight="1" x14ac:dyDescent="0.25">
      <c r="A16" s="25"/>
      <c r="B16" s="26" t="s">
        <v>47</v>
      </c>
      <c r="C16" s="27" t="s">
        <v>35</v>
      </c>
      <c r="D16" s="27" t="s">
        <v>35</v>
      </c>
      <c r="E16" s="28" t="str">
        <f>IF(D16="","",VLOOKUP(D16,[1]SOLICITANTE!B$3:K$85,10))</f>
        <v>Gabinete nº 06 - Pav.VER - 1º andar</v>
      </c>
      <c r="F16" s="27" t="s">
        <v>48</v>
      </c>
      <c r="G16" s="29" t="s">
        <v>48</v>
      </c>
      <c r="H16" s="36" t="s">
        <v>49</v>
      </c>
      <c r="I16" s="30">
        <v>0.48055555555555557</v>
      </c>
      <c r="J16" s="30">
        <v>0.50694444444444442</v>
      </c>
      <c r="K16" s="31">
        <f t="shared" si="0"/>
        <v>2.6388888888888851E-2</v>
      </c>
      <c r="L16" s="32">
        <f t="shared" si="2"/>
        <v>64857</v>
      </c>
      <c r="M16" s="33">
        <v>64869</v>
      </c>
      <c r="N16" s="34">
        <f t="shared" si="1"/>
        <v>12</v>
      </c>
    </row>
    <row r="17" spans="1:14" ht="35.1" customHeight="1" x14ac:dyDescent="0.25">
      <c r="A17" s="25"/>
      <c r="B17" s="26">
        <v>44881</v>
      </c>
      <c r="C17" s="27" t="s">
        <v>27</v>
      </c>
      <c r="D17" s="35" t="s">
        <v>27</v>
      </c>
      <c r="E17" s="28" t="str">
        <f>IF(D17="","",VLOOKUP(D17,[1]SOLICITANTE!B$3:K$85,10))</f>
        <v>Gabinete nº 22 - Pav. VER - 2º andar</v>
      </c>
      <c r="F17" s="27" t="s">
        <v>50</v>
      </c>
      <c r="G17" s="29" t="s">
        <v>51</v>
      </c>
      <c r="H17" s="36" t="s">
        <v>52</v>
      </c>
      <c r="I17" s="30">
        <v>0.55555555555555558</v>
      </c>
      <c r="J17" s="30">
        <v>0.65972222222222221</v>
      </c>
      <c r="K17" s="31">
        <f t="shared" si="0"/>
        <v>0.10416666666666663</v>
      </c>
      <c r="L17" s="32">
        <f t="shared" si="2"/>
        <v>64869</v>
      </c>
      <c r="M17" s="33">
        <v>64906</v>
      </c>
      <c r="N17" s="34">
        <f t="shared" si="1"/>
        <v>37</v>
      </c>
    </row>
    <row r="18" spans="1:14" ht="35.1" customHeight="1" x14ac:dyDescent="0.25">
      <c r="A18" s="37"/>
      <c r="B18" s="38">
        <v>44882</v>
      </c>
      <c r="C18" s="39" t="s">
        <v>31</v>
      </c>
      <c r="D18" s="39" t="s">
        <v>31</v>
      </c>
      <c r="E18" s="28" t="str">
        <f>IF(D18="","",VLOOKUP(D18,[1]SOLICITANTE!B$3:K$85,10))</f>
        <v>Gabinete nº 06 - Pav.VER - 1º andar</v>
      </c>
      <c r="F18" s="27" t="s">
        <v>28</v>
      </c>
      <c r="G18" s="29" t="s">
        <v>36</v>
      </c>
      <c r="H18" s="39" t="s">
        <v>53</v>
      </c>
      <c r="I18" s="40">
        <v>0.40972222222222227</v>
      </c>
      <c r="J18" s="40">
        <v>0.47847222222222219</v>
      </c>
      <c r="K18" s="31">
        <f t="shared" si="0"/>
        <v>6.8749999999999922E-2</v>
      </c>
      <c r="L18" s="32">
        <f t="shared" si="2"/>
        <v>64906</v>
      </c>
      <c r="M18" s="41">
        <v>64929</v>
      </c>
      <c r="N18" s="34">
        <f t="shared" si="1"/>
        <v>23</v>
      </c>
    </row>
    <row r="19" spans="1:14" ht="35.1" customHeight="1" x14ac:dyDescent="0.25">
      <c r="A19" s="25"/>
      <c r="B19" s="26">
        <v>44882</v>
      </c>
      <c r="C19" s="27" t="s">
        <v>38</v>
      </c>
      <c r="D19" s="27" t="s">
        <v>38</v>
      </c>
      <c r="E19" s="28" t="s">
        <v>39</v>
      </c>
      <c r="F19" s="27" t="s">
        <v>32</v>
      </c>
      <c r="G19" s="29" t="s">
        <v>33</v>
      </c>
      <c r="H19" s="36" t="s">
        <v>54</v>
      </c>
      <c r="I19" s="30">
        <v>0.58333333333333337</v>
      </c>
      <c r="J19" s="30">
        <v>0.59375</v>
      </c>
      <c r="K19" s="31">
        <f t="shared" si="0"/>
        <v>1.041666666666663E-2</v>
      </c>
      <c r="L19" s="32">
        <f t="shared" si="2"/>
        <v>64929</v>
      </c>
      <c r="M19" s="33">
        <v>64936</v>
      </c>
      <c r="N19" s="34">
        <f t="shared" si="1"/>
        <v>7</v>
      </c>
    </row>
    <row r="20" spans="1:14" ht="35.1" customHeight="1" x14ac:dyDescent="0.25">
      <c r="A20" s="25"/>
      <c r="B20" s="26">
        <v>44882</v>
      </c>
      <c r="C20" s="27" t="s">
        <v>38</v>
      </c>
      <c r="D20" s="27" t="s">
        <v>38</v>
      </c>
      <c r="E20" s="28" t="s">
        <v>39</v>
      </c>
      <c r="F20" s="27" t="s">
        <v>28</v>
      </c>
      <c r="G20" s="29" t="s">
        <v>36</v>
      </c>
      <c r="H20" s="36" t="s">
        <v>55</v>
      </c>
      <c r="I20" s="30">
        <v>0.64583333333333337</v>
      </c>
      <c r="J20" s="30">
        <v>0.73611111111111116</v>
      </c>
      <c r="K20" s="31">
        <f t="shared" si="0"/>
        <v>9.027777777777779E-2</v>
      </c>
      <c r="L20" s="32">
        <f t="shared" si="2"/>
        <v>64936</v>
      </c>
      <c r="M20" s="33">
        <v>64955</v>
      </c>
      <c r="N20" s="34">
        <f t="shared" si="1"/>
        <v>19</v>
      </c>
    </row>
    <row r="21" spans="1:14" ht="35.1" customHeight="1" x14ac:dyDescent="0.25">
      <c r="A21" s="37"/>
      <c r="B21" s="38">
        <v>44883</v>
      </c>
      <c r="C21" s="39" t="s">
        <v>56</v>
      </c>
      <c r="D21" s="44" t="s">
        <v>57</v>
      </c>
      <c r="E21" s="28" t="s">
        <v>58</v>
      </c>
      <c r="F21" s="39" t="s">
        <v>59</v>
      </c>
      <c r="G21" s="29" t="s">
        <v>60</v>
      </c>
      <c r="H21" s="42" t="s">
        <v>61</v>
      </c>
      <c r="I21" s="40">
        <v>0.63194444444444442</v>
      </c>
      <c r="J21" s="40">
        <v>0.69791666666666663</v>
      </c>
      <c r="K21" s="31">
        <f t="shared" si="0"/>
        <v>6.597222222222221E-2</v>
      </c>
      <c r="L21" s="32">
        <f t="shared" si="2"/>
        <v>64955</v>
      </c>
      <c r="M21" s="41">
        <v>64965</v>
      </c>
      <c r="N21" s="34">
        <f t="shared" si="1"/>
        <v>10</v>
      </c>
    </row>
    <row r="22" spans="1:14" ht="35.1" customHeight="1" x14ac:dyDescent="0.25">
      <c r="A22" s="25"/>
      <c r="B22" s="26">
        <v>44883</v>
      </c>
      <c r="C22" s="27" t="s">
        <v>56</v>
      </c>
      <c r="D22" s="27" t="s">
        <v>62</v>
      </c>
      <c r="E22" s="45" t="s">
        <v>63</v>
      </c>
      <c r="F22" s="27" t="s">
        <v>28</v>
      </c>
      <c r="G22" s="29" t="s">
        <v>36</v>
      </c>
      <c r="H22" s="27" t="s">
        <v>64</v>
      </c>
      <c r="I22" s="30">
        <v>0.65625</v>
      </c>
      <c r="J22" s="30">
        <v>0.68958333333333333</v>
      </c>
      <c r="K22" s="31">
        <f t="shared" si="0"/>
        <v>3.3333333333333326E-2</v>
      </c>
      <c r="L22" s="32">
        <f t="shared" si="2"/>
        <v>64965</v>
      </c>
      <c r="M22" s="33">
        <v>64984</v>
      </c>
      <c r="N22" s="34">
        <f t="shared" si="1"/>
        <v>19</v>
      </c>
    </row>
    <row r="23" spans="1:14" ht="35.1" customHeight="1" x14ac:dyDescent="0.25">
      <c r="A23" s="25"/>
      <c r="B23" s="26">
        <v>44887</v>
      </c>
      <c r="C23" s="27" t="s">
        <v>65</v>
      </c>
      <c r="D23" s="27" t="s">
        <v>65</v>
      </c>
      <c r="E23" s="28" t="s">
        <v>66</v>
      </c>
      <c r="F23" s="27" t="s">
        <v>67</v>
      </c>
      <c r="G23" s="29" t="s">
        <v>68</v>
      </c>
      <c r="H23" s="36" t="s">
        <v>69</v>
      </c>
      <c r="I23" s="30">
        <v>0.39930555555555558</v>
      </c>
      <c r="J23" s="30">
        <v>0.4375</v>
      </c>
      <c r="K23" s="31">
        <f t="shared" si="0"/>
        <v>3.819444444444442E-2</v>
      </c>
      <c r="L23" s="32">
        <f t="shared" si="2"/>
        <v>64984</v>
      </c>
      <c r="M23" s="33">
        <v>65003</v>
      </c>
      <c r="N23" s="34">
        <f t="shared" si="1"/>
        <v>19</v>
      </c>
    </row>
    <row r="24" spans="1:14" ht="35.1" customHeight="1" x14ac:dyDescent="0.25">
      <c r="A24" s="25"/>
      <c r="B24" s="26">
        <v>44889</v>
      </c>
      <c r="C24" s="27" t="s">
        <v>70</v>
      </c>
      <c r="D24" s="27" t="s">
        <v>70</v>
      </c>
      <c r="E24" s="28" t="str">
        <f>IF(D24="","",VLOOKUP(D24,[1]SOLICITANTE!B$3:K$85,10))</f>
        <v>MOT - Pav. ADM - Térreo</v>
      </c>
      <c r="F24" s="27" t="s">
        <v>24</v>
      </c>
      <c r="G24" s="29" t="s">
        <v>25</v>
      </c>
      <c r="H24" s="27" t="s">
        <v>71</v>
      </c>
      <c r="I24" s="30">
        <v>0.375</v>
      </c>
      <c r="J24" s="30">
        <v>0.43402777777777773</v>
      </c>
      <c r="K24" s="31">
        <f t="shared" si="0"/>
        <v>5.9027777777777735E-2</v>
      </c>
      <c r="L24" s="32">
        <f t="shared" si="2"/>
        <v>65003</v>
      </c>
      <c r="M24" s="33">
        <v>65016</v>
      </c>
      <c r="N24" s="34">
        <f t="shared" si="1"/>
        <v>13</v>
      </c>
    </row>
    <row r="25" spans="1:14" ht="35.1" customHeight="1" x14ac:dyDescent="0.25">
      <c r="A25" s="37"/>
      <c r="B25" s="38">
        <v>44890</v>
      </c>
      <c r="C25" s="39" t="s">
        <v>70</v>
      </c>
      <c r="D25" s="44" t="s">
        <v>57</v>
      </c>
      <c r="E25" s="28" t="s">
        <v>58</v>
      </c>
      <c r="F25" s="39" t="s">
        <v>59</v>
      </c>
      <c r="G25" s="29" t="s">
        <v>60</v>
      </c>
      <c r="H25" s="42" t="s">
        <v>72</v>
      </c>
      <c r="I25" s="40">
        <v>0.44444444444444442</v>
      </c>
      <c r="J25" s="40">
        <v>0.4826388888888889</v>
      </c>
      <c r="K25" s="31">
        <f t="shared" si="0"/>
        <v>3.8194444444444475E-2</v>
      </c>
      <c r="L25" s="32">
        <f t="shared" si="2"/>
        <v>65016</v>
      </c>
      <c r="M25" s="41">
        <v>65026</v>
      </c>
      <c r="N25" s="34">
        <f t="shared" si="1"/>
        <v>10</v>
      </c>
    </row>
    <row r="26" spans="1:14" ht="35.1" customHeight="1" x14ac:dyDescent="0.25">
      <c r="A26" s="25"/>
      <c r="B26" s="26">
        <v>44895</v>
      </c>
      <c r="C26" s="27" t="s">
        <v>27</v>
      </c>
      <c r="D26" s="35" t="s">
        <v>27</v>
      </c>
      <c r="E26" s="28" t="str">
        <f>IF(D26="","",VLOOKUP(D26,[1]SOLICITANTE!B$3:K$85,10))</f>
        <v>Gabinete nº 22 - Pav. VER - 2º andar</v>
      </c>
      <c r="F26" s="27" t="s">
        <v>73</v>
      </c>
      <c r="G26" s="29" t="s">
        <v>74</v>
      </c>
      <c r="H26" s="36" t="s">
        <v>75</v>
      </c>
      <c r="I26" s="30">
        <v>0.44444444444444442</v>
      </c>
      <c r="J26" s="30">
        <v>0.51388888888888895</v>
      </c>
      <c r="K26" s="31">
        <f t="shared" si="0"/>
        <v>6.9444444444444531E-2</v>
      </c>
      <c r="L26" s="32">
        <f t="shared" si="2"/>
        <v>65026</v>
      </c>
      <c r="M26" s="33">
        <v>65059</v>
      </c>
      <c r="N26" s="34">
        <f t="shared" si="1"/>
        <v>33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2">
    <dataValidation type="list" allowBlank="1" showInputMessage="1" showErrorMessage="1" sqref="D10 D17 D21 D14 D25:D26" xr:uid="{8B504DD9-1942-4AB4-913C-CEC8B8B4CB3C}">
      <formula1>Solicita</formula1>
    </dataValidation>
    <dataValidation type="list" allowBlank="1" showInputMessage="1" showErrorMessage="1" sqref="D9 D11:D13 D15:D16 D18:D20 D23:D24 C9:C26" xr:uid="{042C4AF5-C7F5-4860-9311-F52173786998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2023-05-30T18:00:03Z</dcterms:created>
  <dcterms:modified xsi:type="dcterms:W3CDTF">2023-05-30T18:17:32Z</dcterms:modified>
</cp:coreProperties>
</file>