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Plan1!$A$1:$O$32</definedName>
    <definedName name="Motorista">[1]SOLICITANTE!$M$3:$M$16</definedName>
    <definedName name="Solicita">[1]SOLICITANTE!$B$3:$B$81</definedName>
  </definedNames>
  <calcPr calcId="145621"/>
</workbook>
</file>

<file path=xl/calcChain.xml><?xml version="1.0" encoding="utf-8"?>
<calcChain xmlns="http://schemas.openxmlformats.org/spreadsheetml/2006/main">
  <c r="N30" i="1" l="1"/>
  <c r="L30" i="1"/>
  <c r="K30" i="1"/>
  <c r="L29" i="1"/>
  <c r="N29" i="1" s="1"/>
  <c r="K29" i="1"/>
  <c r="E29" i="1"/>
  <c r="L28" i="1"/>
  <c r="N28" i="1" s="1"/>
  <c r="K28" i="1"/>
  <c r="E28" i="1"/>
  <c r="L27" i="1"/>
  <c r="N27" i="1" s="1"/>
  <c r="K27" i="1"/>
  <c r="E27" i="1"/>
  <c r="L26" i="1"/>
  <c r="N26" i="1" s="1"/>
  <c r="K26" i="1"/>
  <c r="N25" i="1"/>
  <c r="L25" i="1"/>
  <c r="K25" i="1"/>
  <c r="E25" i="1"/>
  <c r="N24" i="1"/>
  <c r="L24" i="1"/>
  <c r="K24" i="1"/>
  <c r="E24" i="1"/>
  <c r="N23" i="1"/>
  <c r="L23" i="1"/>
  <c r="K23" i="1"/>
  <c r="L22" i="1"/>
  <c r="N22" i="1" s="1"/>
  <c r="K22" i="1"/>
  <c r="E22" i="1"/>
  <c r="L21" i="1"/>
  <c r="N21" i="1" s="1"/>
  <c r="K21" i="1"/>
  <c r="E21" i="1"/>
  <c r="L20" i="1"/>
  <c r="N20" i="1" s="1"/>
  <c r="K20" i="1"/>
  <c r="L19" i="1"/>
  <c r="N19" i="1" s="1"/>
  <c r="K19" i="1"/>
  <c r="E19" i="1"/>
  <c r="L18" i="1"/>
  <c r="N18" i="1" s="1"/>
  <c r="K18" i="1"/>
  <c r="E18" i="1"/>
  <c r="L17" i="1"/>
  <c r="N17" i="1" s="1"/>
  <c r="K17" i="1"/>
  <c r="E17" i="1"/>
  <c r="L16" i="1"/>
  <c r="N16" i="1" s="1"/>
  <c r="K16" i="1"/>
  <c r="E16" i="1"/>
  <c r="L15" i="1"/>
  <c r="N15" i="1" s="1"/>
  <c r="K15" i="1"/>
  <c r="L14" i="1"/>
  <c r="N14" i="1" s="1"/>
  <c r="K14" i="1"/>
  <c r="N13" i="1"/>
  <c r="L13" i="1"/>
  <c r="K13" i="1"/>
  <c r="E13" i="1"/>
  <c r="N12" i="1"/>
  <c r="L12" i="1"/>
  <c r="K12" i="1"/>
  <c r="E12" i="1"/>
  <c r="N11" i="1"/>
  <c r="L11" i="1"/>
  <c r="K11" i="1"/>
  <c r="E11" i="1"/>
  <c r="N10" i="1"/>
  <c r="K10" i="1"/>
</calcChain>
</file>

<file path=xl/sharedStrings.xml><?xml version="1.0" encoding="utf-8"?>
<sst xmlns="http://schemas.openxmlformats.org/spreadsheetml/2006/main" count="134" uniqueCount="75">
  <si>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</si>
  <si>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</si>
  <si>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</si>
  <si>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</si>
  <si>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</si>
  <si>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</si>
  <si>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</si>
  <si>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</si>
  <si>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</si>
  <si>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</si>
  <si>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</si>
  <si>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</si>
  <si>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</si>
  <si>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</si>
  <si>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</si>
  <si>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</si>
  <si>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</si>
  <si>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</si>
  <si>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</si>
  <si>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</si>
  <si>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</si>
  <si>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</si>
  <si>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Simão Gomes</t>
  </si>
  <si>
    <t>ROSEMAR AMORIM O.C.DA SILVA</t>
  </si>
  <si>
    <t>Gabinete Presidência</t>
  </si>
  <si>
    <t>MIRIM</t>
  </si>
  <si>
    <t>Paço Municipal</t>
  </si>
  <si>
    <t>Entrega de documentos</t>
  </si>
  <si>
    <t>Micheli Menezes Costa Machado</t>
  </si>
  <si>
    <t>Entrega de ofícios Gabinete Prefeita/ Fiscalização USAFA Samambaia</t>
  </si>
  <si>
    <t>Nailson Araujo Oliveira</t>
  </si>
  <si>
    <t>SÃO PAULO</t>
  </si>
  <si>
    <t>ARTESP - Retirada de cartões de isenção pedágio</t>
  </si>
  <si>
    <t>Emerson Camargo dos Santos</t>
  </si>
  <si>
    <t>Caiçara</t>
  </si>
  <si>
    <t>Bairro Caiçara</t>
  </si>
  <si>
    <t>Fiscalização USAFA Caiçara</t>
  </si>
  <si>
    <t>Motorista</t>
  </si>
  <si>
    <t>Sítio do Campo</t>
  </si>
  <si>
    <t>Bairro Sítio do Campo</t>
  </si>
  <si>
    <t>Abastecimento de veículo oficial</t>
  </si>
  <si>
    <t>Paula Carvalho Anastácio</t>
  </si>
  <si>
    <t>Gabinete nº 05 - Pav.VER - 1º andar</t>
  </si>
  <si>
    <t>Secretária de Saúde - Entrega de Ofícios</t>
  </si>
  <si>
    <t>Luiz Henrique Nunes Junior</t>
  </si>
  <si>
    <t>Glaucia Flores</t>
  </si>
  <si>
    <t>Forte</t>
  </si>
  <si>
    <t>Bairro Forte</t>
  </si>
  <si>
    <t>Correios</t>
  </si>
  <si>
    <t>Maracanã</t>
  </si>
  <si>
    <t>Bairro Maracanã</t>
  </si>
  <si>
    <t>Fiscalização: EM Maria Nilza/ USAFA Real/ EM Joaquim Augusto F. Mourão/ Levantamento de Processos na SEFIN</t>
  </si>
  <si>
    <t>Carlos Eduardo Barbosa</t>
  </si>
  <si>
    <t>Entrega de ofício na Ouvidoria Municipal</t>
  </si>
  <si>
    <t>Assembléia Legislativa</t>
  </si>
  <si>
    <t>ALESP - Reunião Gab. Deputado Campos Machado para tratar emendas para o Munícipio de Praia Grande</t>
  </si>
  <si>
    <t>Boqueirão</t>
  </si>
  <si>
    <t>Bairro Boqueirão</t>
  </si>
  <si>
    <t>Lavagem veículo oficial</t>
  </si>
  <si>
    <t>Roberto Andrade e Silva</t>
  </si>
  <si>
    <t>Quietude</t>
  </si>
  <si>
    <t>Bairro Quietude</t>
  </si>
  <si>
    <t>Solenidade Solene de entrega ampliação E.M. Sebastião Tavares de Oliveira</t>
  </si>
  <si>
    <t>SEAD Levantamento de Processos</t>
  </si>
  <si>
    <t>Marjorie Maria Ribeiro Macedo</t>
  </si>
  <si>
    <t>RH</t>
  </si>
  <si>
    <t>Bairro Mirim</t>
  </si>
  <si>
    <t>Ministério Público - Oitiva</t>
  </si>
  <si>
    <t>Entrega de Ofícios - SESAP</t>
  </si>
  <si>
    <t>Melvi</t>
  </si>
  <si>
    <t>Bairro Melvi</t>
  </si>
  <si>
    <t>Fiscalização USAFA Melvi</t>
  </si>
  <si>
    <t>SEDUC - Evento Oficial Fórum Regional de Educação</t>
  </si>
  <si>
    <t>Levantamento de Processos SEAD</t>
  </si>
  <si>
    <t>SEHAB - levantamento de Processo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</si>
</sst>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view="pageBreakPreview" zoomScale="60" zoomScaleNormal="100" workbookViewId="0">
      <selection activeCell="A18" sqref="A18"/>
    </sheetView>
  </sheetViews>
  <sheetFormatPr defaultRowHeight="15" x14ac:dyDescent="0.25"/>
  <cols>
    <col min="2" max="2" width="12" bestFit="1" customWidth="1"/>
    <col min="3" max="3" width="29" bestFit="1" customWidth="1"/>
    <col min="4" max="4" width="39.42578125" bestFit="1" customWidth="1"/>
    <col min="5" max="5" width="41.85546875" bestFit="1" customWidth="1"/>
    <col min="6" max="6" width="29" customWidth="1"/>
    <col min="7" max="7" width="24.7109375" bestFit="1" customWidth="1"/>
    <col min="8" max="8" width="56.57031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2</v>
      </c>
      <c r="B4" s="5"/>
      <c r="D4" s="6" t="s">
        <v>3</v>
      </c>
      <c r="E4" s="7"/>
      <c r="F4" s="7"/>
      <c r="G4" s="7"/>
      <c r="H4" s="7"/>
      <c r="I4" s="8"/>
      <c r="L4" s="6" t="s">
        <v>4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5</v>
      </c>
      <c r="B6" s="15"/>
      <c r="D6" s="14"/>
      <c r="E6" s="16"/>
      <c r="F6" s="17"/>
      <c r="G6" s="18"/>
      <c r="H6" s="18"/>
      <c r="I6" s="15"/>
      <c r="L6" s="19">
        <v>59704</v>
      </c>
      <c r="M6" s="20"/>
      <c r="N6" s="21"/>
    </row>
    <row r="7" spans="1:14" ht="15.75" thickBot="1" x14ac:dyDescent="0.3"/>
    <row r="8" spans="1:14" ht="16.5" thickBot="1" x14ac:dyDescent="0.3">
      <c r="A8" s="22" t="s">
        <v>6</v>
      </c>
      <c r="B8" s="22" t="s">
        <v>7</v>
      </c>
      <c r="C8" s="23" t="s">
        <v>8</v>
      </c>
      <c r="D8" s="23" t="s">
        <v>9</v>
      </c>
      <c r="E8" s="24" t="s">
        <v>10</v>
      </c>
      <c r="F8" s="23" t="s">
        <v>11</v>
      </c>
      <c r="G8" s="23" t="s">
        <v>12</v>
      </c>
      <c r="H8" s="24" t="s">
        <v>13</v>
      </c>
      <c r="I8" s="24" t="s">
        <v>14</v>
      </c>
      <c r="J8" s="23"/>
      <c r="K8" s="23"/>
      <c r="L8" s="24" t="s">
        <v>15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16</v>
      </c>
      <c r="J9" s="25" t="s">
        <v>17</v>
      </c>
      <c r="K9" s="25" t="s">
        <v>18</v>
      </c>
      <c r="L9" s="25" t="s">
        <v>19</v>
      </c>
      <c r="M9" s="25" t="s">
        <v>20</v>
      </c>
      <c r="N9" s="25" t="s">
        <v>21</v>
      </c>
    </row>
    <row r="10" spans="1:14" x14ac:dyDescent="0.25">
      <c r="A10" s="26"/>
      <c r="B10" s="27">
        <v>44564</v>
      </c>
      <c r="C10" s="28" t="s">
        <v>22</v>
      </c>
      <c r="D10" s="29" t="s">
        <v>23</v>
      </c>
      <c r="E10" s="30" t="s">
        <v>24</v>
      </c>
      <c r="F10" s="31" t="s">
        <v>25</v>
      </c>
      <c r="G10" s="32" t="s">
        <v>26</v>
      </c>
      <c r="H10" s="28" t="s">
        <v>27</v>
      </c>
      <c r="I10" s="33">
        <v>0.59027777777777779</v>
      </c>
      <c r="J10" s="33">
        <v>57931</v>
      </c>
      <c r="K10" s="34">
        <f t="shared" ref="K10:K30" si="0">IF(I10="","",IF(J10="","",J10-I10))</f>
        <v>57930.409722222219</v>
      </c>
      <c r="L10" s="35">
        <v>57904</v>
      </c>
      <c r="M10" s="36">
        <v>57931</v>
      </c>
      <c r="N10" s="37">
        <f>IF(M10=0,"",M10-L10)</f>
        <v>27</v>
      </c>
    </row>
    <row r="11" spans="1:14" ht="30" customHeight="1" x14ac:dyDescent="0.25">
      <c r="A11" s="26"/>
      <c r="B11" s="27">
        <v>44566</v>
      </c>
      <c r="C11" s="28" t="s">
        <v>22</v>
      </c>
      <c r="D11" s="29" t="s">
        <v>28</v>
      </c>
      <c r="E11" s="30" t="str">
        <f>IF(D11="","",VLOOKUP(D11,[1]SOLICITANTE!B$3:K$85,10))</f>
        <v>Gabinete nº 08 - Pav. VER - 2º andar</v>
      </c>
      <c r="F11" s="28" t="s">
        <v>25</v>
      </c>
      <c r="G11" s="32" t="s">
        <v>26</v>
      </c>
      <c r="H11" s="38" t="s">
        <v>29</v>
      </c>
      <c r="I11" s="33">
        <v>0.4375</v>
      </c>
      <c r="J11" s="33">
        <v>0.49305555555555558</v>
      </c>
      <c r="K11" s="34">
        <f t="shared" si="0"/>
        <v>5.555555555555558E-2</v>
      </c>
      <c r="L11" s="35">
        <f>M10</f>
        <v>57931</v>
      </c>
      <c r="M11" s="39">
        <v>57969</v>
      </c>
      <c r="N11" s="37">
        <f t="shared" ref="N11:N30" si="1">IF(M11=0,"",M11-L11)</f>
        <v>38</v>
      </c>
    </row>
    <row r="12" spans="1:14" x14ac:dyDescent="0.25">
      <c r="A12" s="26"/>
      <c r="B12" s="27">
        <v>44567</v>
      </c>
      <c r="C12" s="28" t="s">
        <v>22</v>
      </c>
      <c r="D12" s="29" t="s">
        <v>30</v>
      </c>
      <c r="E12" s="30" t="str">
        <f>IF(D12="","",VLOOKUP(D12,[1]SOLICITANTE!B$3:K$85,10))</f>
        <v>Gabinete nº 11 - Pav.VER - 1º andar</v>
      </c>
      <c r="F12" s="31" t="s">
        <v>31</v>
      </c>
      <c r="G12" s="32" t="s">
        <v>31</v>
      </c>
      <c r="H12" s="28" t="s">
        <v>32</v>
      </c>
      <c r="I12" s="33">
        <v>0.41666666666666669</v>
      </c>
      <c r="J12" s="33">
        <v>0.66319444444444442</v>
      </c>
      <c r="K12" s="34">
        <f t="shared" si="0"/>
        <v>0.24652777777777773</v>
      </c>
      <c r="L12" s="35">
        <f t="shared" ref="L12:L30" si="2">M11</f>
        <v>57969</v>
      </c>
      <c r="M12" s="36">
        <v>58152</v>
      </c>
      <c r="N12" s="37">
        <f t="shared" si="1"/>
        <v>183</v>
      </c>
    </row>
    <row r="13" spans="1:14" x14ac:dyDescent="0.25">
      <c r="A13" s="26"/>
      <c r="B13" s="27">
        <v>44568</v>
      </c>
      <c r="C13" s="28" t="s">
        <v>22</v>
      </c>
      <c r="D13" s="29" t="s">
        <v>33</v>
      </c>
      <c r="E13" s="30" t="str">
        <f>IF(D13="","",VLOOKUP(D13,[1]SOLICITANTE!B$3:K$85,10))</f>
        <v>Gabinete nº 06 - Pav.VER - 1º andar</v>
      </c>
      <c r="F13" s="31" t="s">
        <v>34</v>
      </c>
      <c r="G13" s="32" t="s">
        <v>35</v>
      </c>
      <c r="H13" s="28" t="s">
        <v>36</v>
      </c>
      <c r="I13" s="33">
        <v>0.41666666666666669</v>
      </c>
      <c r="J13" s="33">
        <v>0.58333333333333337</v>
      </c>
      <c r="K13" s="34">
        <f t="shared" si="0"/>
        <v>0.16666666666666669</v>
      </c>
      <c r="L13" s="35">
        <f t="shared" si="2"/>
        <v>58152</v>
      </c>
      <c r="M13" s="36">
        <v>58183</v>
      </c>
      <c r="N13" s="37">
        <f t="shared" si="1"/>
        <v>31</v>
      </c>
    </row>
    <row r="14" spans="1:14" x14ac:dyDescent="0.25">
      <c r="A14" s="26"/>
      <c r="B14" s="27">
        <v>44571</v>
      </c>
      <c r="C14" s="28" t="s">
        <v>22</v>
      </c>
      <c r="D14" s="29" t="s">
        <v>22</v>
      </c>
      <c r="E14" s="30" t="s">
        <v>37</v>
      </c>
      <c r="F14" s="31" t="s">
        <v>38</v>
      </c>
      <c r="G14" s="32" t="s">
        <v>39</v>
      </c>
      <c r="H14" s="28" t="s">
        <v>40</v>
      </c>
      <c r="I14" s="33">
        <v>0.54861111111111105</v>
      </c>
      <c r="J14" s="33">
        <v>0.57291666666666663</v>
      </c>
      <c r="K14" s="34">
        <f t="shared" si="0"/>
        <v>2.430555555555558E-2</v>
      </c>
      <c r="L14" s="35">
        <f t="shared" si="2"/>
        <v>58183</v>
      </c>
      <c r="M14" s="36">
        <v>58189</v>
      </c>
      <c r="N14" s="37">
        <f t="shared" si="1"/>
        <v>6</v>
      </c>
    </row>
    <row r="15" spans="1:14" x14ac:dyDescent="0.25">
      <c r="A15" s="26"/>
      <c r="B15" s="27">
        <v>44573</v>
      </c>
      <c r="C15" s="28" t="s">
        <v>22</v>
      </c>
      <c r="D15" s="29" t="s">
        <v>41</v>
      </c>
      <c r="E15" s="40" t="s">
        <v>42</v>
      </c>
      <c r="F15" s="28" t="s">
        <v>25</v>
      </c>
      <c r="G15" s="32" t="s">
        <v>26</v>
      </c>
      <c r="H15" s="28" t="s">
        <v>43</v>
      </c>
      <c r="I15" s="33">
        <v>0.41666666666666669</v>
      </c>
      <c r="J15" s="33">
        <v>0.49305555555555558</v>
      </c>
      <c r="K15" s="34">
        <f t="shared" si="0"/>
        <v>7.6388888888888895E-2</v>
      </c>
      <c r="L15" s="35">
        <f t="shared" si="2"/>
        <v>58189</v>
      </c>
      <c r="M15" s="39">
        <v>58216</v>
      </c>
      <c r="N15" s="37">
        <f t="shared" si="1"/>
        <v>27</v>
      </c>
    </row>
    <row r="16" spans="1:14" x14ac:dyDescent="0.25">
      <c r="A16" s="26"/>
      <c r="B16" s="27">
        <v>44575</v>
      </c>
      <c r="C16" s="28" t="s">
        <v>44</v>
      </c>
      <c r="D16" s="29" t="s">
        <v>45</v>
      </c>
      <c r="E16" s="30" t="str">
        <f>IF(D16="","",VLOOKUP(D16,[1]SOLICITANTE!B$3:K$85,10))</f>
        <v>FIN - Pav. ADM - 1º andar</v>
      </c>
      <c r="F16" s="31" t="s">
        <v>46</v>
      </c>
      <c r="G16" s="32" t="s">
        <v>47</v>
      </c>
      <c r="H16" s="28" t="s">
        <v>48</v>
      </c>
      <c r="I16" s="33">
        <v>0.39583333333333331</v>
      </c>
      <c r="J16" s="33">
        <v>0.43055555555555558</v>
      </c>
      <c r="K16" s="34">
        <f t="shared" si="0"/>
        <v>3.4722222222222265E-2</v>
      </c>
      <c r="L16" s="35">
        <f t="shared" si="2"/>
        <v>58216</v>
      </c>
      <c r="M16" s="36">
        <v>58220</v>
      </c>
      <c r="N16" s="37">
        <f t="shared" si="1"/>
        <v>4</v>
      </c>
    </row>
    <row r="17" spans="1:14" ht="50.1" customHeight="1" x14ac:dyDescent="0.25">
      <c r="A17" s="26"/>
      <c r="B17" s="27">
        <v>44578</v>
      </c>
      <c r="C17" s="28" t="s">
        <v>22</v>
      </c>
      <c r="D17" s="29" t="s">
        <v>33</v>
      </c>
      <c r="E17" s="30" t="str">
        <f>IF(D17="","",VLOOKUP(D17,[1]SOLICITANTE!B$3:K$85,10))</f>
        <v>Gabinete nº 06 - Pav.VER - 1º andar</v>
      </c>
      <c r="F17" s="31" t="s">
        <v>49</v>
      </c>
      <c r="G17" s="32" t="s">
        <v>50</v>
      </c>
      <c r="H17" s="38" t="s">
        <v>51</v>
      </c>
      <c r="I17" s="33">
        <v>0.375</v>
      </c>
      <c r="J17" s="33">
        <v>0.45833333333333331</v>
      </c>
      <c r="K17" s="34">
        <f t="shared" si="0"/>
        <v>8.3333333333333315E-2</v>
      </c>
      <c r="L17" s="35">
        <f t="shared" si="2"/>
        <v>58220</v>
      </c>
      <c r="M17" s="36">
        <v>58289</v>
      </c>
      <c r="N17" s="37">
        <f t="shared" si="1"/>
        <v>69</v>
      </c>
    </row>
    <row r="18" spans="1:14" x14ac:dyDescent="0.25">
      <c r="A18" s="26"/>
      <c r="B18" s="27">
        <v>44578</v>
      </c>
      <c r="C18" s="28" t="s">
        <v>22</v>
      </c>
      <c r="D18" s="29" t="s">
        <v>52</v>
      </c>
      <c r="E18" s="30" t="str">
        <f>IF(D18="","",VLOOKUP(D18,[1]SOLICITANTE!B$3:K$85,10))</f>
        <v>Gabinete nº 14 - Pav. VER - 2º andar</v>
      </c>
      <c r="F18" s="31" t="s">
        <v>25</v>
      </c>
      <c r="G18" s="32" t="s">
        <v>26</v>
      </c>
      <c r="H18" s="28" t="s">
        <v>53</v>
      </c>
      <c r="I18" s="33">
        <v>0.625</v>
      </c>
      <c r="J18" s="33">
        <v>0.66666666666666663</v>
      </c>
      <c r="K18" s="34">
        <f t="shared" si="0"/>
        <v>4.166666666666663E-2</v>
      </c>
      <c r="L18" s="35">
        <f t="shared" si="2"/>
        <v>58289</v>
      </c>
      <c r="M18" s="36">
        <v>58316</v>
      </c>
      <c r="N18" s="37">
        <f t="shared" si="1"/>
        <v>27</v>
      </c>
    </row>
    <row r="19" spans="1:14" ht="30" customHeight="1" x14ac:dyDescent="0.25">
      <c r="A19" s="26"/>
      <c r="B19" s="27">
        <v>44579</v>
      </c>
      <c r="C19" s="28" t="s">
        <v>22</v>
      </c>
      <c r="D19" s="29" t="s">
        <v>52</v>
      </c>
      <c r="E19" s="30" t="str">
        <f>IF(D19="","",VLOOKUP(D19,[1]SOLICITANTE!B$3:K$85,10))</f>
        <v>Gabinete nº 14 - Pav. VER - 2º andar</v>
      </c>
      <c r="F19" s="28" t="s">
        <v>31</v>
      </c>
      <c r="G19" s="32" t="s">
        <v>54</v>
      </c>
      <c r="H19" s="38" t="s">
        <v>55</v>
      </c>
      <c r="I19" s="33">
        <v>0.375</v>
      </c>
      <c r="J19" s="33">
        <v>0.56944444444444442</v>
      </c>
      <c r="K19" s="34">
        <f t="shared" si="0"/>
        <v>0.19444444444444442</v>
      </c>
      <c r="L19" s="35">
        <f t="shared" si="2"/>
        <v>58316</v>
      </c>
      <c r="M19" s="39">
        <v>58498</v>
      </c>
      <c r="N19" s="37">
        <f t="shared" si="1"/>
        <v>182</v>
      </c>
    </row>
    <row r="20" spans="1:14" ht="30" customHeight="1" x14ac:dyDescent="0.25">
      <c r="A20" s="26"/>
      <c r="B20" s="27">
        <v>44579</v>
      </c>
      <c r="C20" s="28" t="s">
        <v>22</v>
      </c>
      <c r="D20" s="29" t="s">
        <v>22</v>
      </c>
      <c r="E20" s="30" t="s">
        <v>37</v>
      </c>
      <c r="F20" s="31" t="s">
        <v>56</v>
      </c>
      <c r="G20" s="32" t="s">
        <v>57</v>
      </c>
      <c r="H20" s="28" t="s">
        <v>58</v>
      </c>
      <c r="I20" s="33">
        <v>0.5</v>
      </c>
      <c r="J20" s="33">
        <v>0.61111111111111105</v>
      </c>
      <c r="K20" s="34">
        <f t="shared" si="0"/>
        <v>0.11111111111111105</v>
      </c>
      <c r="L20" s="35">
        <f t="shared" si="2"/>
        <v>58498</v>
      </c>
      <c r="M20" s="36">
        <v>58503</v>
      </c>
      <c r="N20" s="37">
        <f t="shared" si="1"/>
        <v>5</v>
      </c>
    </row>
    <row r="21" spans="1:14" ht="30" customHeight="1" x14ac:dyDescent="0.25">
      <c r="A21" s="26"/>
      <c r="B21" s="27">
        <v>44579</v>
      </c>
      <c r="C21" s="28" t="s">
        <v>22</v>
      </c>
      <c r="D21" s="29" t="s">
        <v>59</v>
      </c>
      <c r="E21" s="30" t="str">
        <f>IF(D21="","",VLOOKUP(D21,[1]SOLICITANTE!B$3:K$85,10))</f>
        <v>Gabinete nº 19 - Pav. VER - 2º andar</v>
      </c>
      <c r="F21" s="31" t="s">
        <v>60</v>
      </c>
      <c r="G21" s="32" t="s">
        <v>61</v>
      </c>
      <c r="H21" s="38" t="s">
        <v>62</v>
      </c>
      <c r="I21" s="33">
        <v>0.70833333333333337</v>
      </c>
      <c r="J21" s="33">
        <v>0.77777777777777779</v>
      </c>
      <c r="K21" s="34">
        <f t="shared" si="0"/>
        <v>6.944444444444442E-2</v>
      </c>
      <c r="L21" s="35">
        <f t="shared" si="2"/>
        <v>58503</v>
      </c>
      <c r="M21" s="36">
        <v>58522</v>
      </c>
      <c r="N21" s="37">
        <f t="shared" si="1"/>
        <v>19</v>
      </c>
    </row>
    <row r="22" spans="1:14" x14ac:dyDescent="0.25">
      <c r="A22" s="26"/>
      <c r="B22" s="27">
        <v>44582</v>
      </c>
      <c r="C22" s="28" t="s">
        <v>22</v>
      </c>
      <c r="D22" s="29" t="s">
        <v>33</v>
      </c>
      <c r="E22" s="30" t="str">
        <f>IF(D22="","",VLOOKUP(D22,[1]SOLICITANTE!B$3:K$85,10))</f>
        <v>Gabinete nº 06 - Pav.VER - 1º andar</v>
      </c>
      <c r="F22" s="28" t="s">
        <v>25</v>
      </c>
      <c r="G22" s="32" t="s">
        <v>26</v>
      </c>
      <c r="H22" s="28" t="s">
        <v>63</v>
      </c>
      <c r="I22" s="33">
        <v>0.40277777777777773</v>
      </c>
      <c r="J22" s="33">
        <v>0.48958333333333331</v>
      </c>
      <c r="K22" s="34">
        <f t="shared" si="0"/>
        <v>8.680555555555558E-2</v>
      </c>
      <c r="L22" s="35">
        <f t="shared" si="2"/>
        <v>58522</v>
      </c>
      <c r="M22" s="39">
        <v>58549</v>
      </c>
      <c r="N22" s="37">
        <f t="shared" si="1"/>
        <v>27</v>
      </c>
    </row>
    <row r="23" spans="1:14" x14ac:dyDescent="0.25">
      <c r="A23" s="26"/>
      <c r="B23" s="27">
        <v>44582</v>
      </c>
      <c r="C23" s="28" t="s">
        <v>22</v>
      </c>
      <c r="D23" s="29" t="s">
        <v>64</v>
      </c>
      <c r="E23" s="30" t="s">
        <v>65</v>
      </c>
      <c r="F23" s="31" t="s">
        <v>25</v>
      </c>
      <c r="G23" s="32" t="s">
        <v>66</v>
      </c>
      <c r="H23" s="28" t="s">
        <v>67</v>
      </c>
      <c r="I23" s="33">
        <v>0.61111111111111105</v>
      </c>
      <c r="J23" s="33">
        <v>0.69305555555555554</v>
      </c>
      <c r="K23" s="34">
        <f t="shared" si="0"/>
        <v>8.1944444444444486E-2</v>
      </c>
      <c r="L23" s="35">
        <f t="shared" si="2"/>
        <v>58549</v>
      </c>
      <c r="M23" s="36">
        <v>58575</v>
      </c>
      <c r="N23" s="37">
        <f t="shared" si="1"/>
        <v>26</v>
      </c>
    </row>
    <row r="24" spans="1:14" x14ac:dyDescent="0.25">
      <c r="A24" s="26"/>
      <c r="B24" s="27">
        <v>44585</v>
      </c>
      <c r="C24" s="28" t="s">
        <v>22</v>
      </c>
      <c r="D24" s="29" t="s">
        <v>33</v>
      </c>
      <c r="E24" s="30" t="str">
        <f>IF(D24="","",VLOOKUP(D24,[1]SOLICITANTE!B$3:K$85,10))</f>
        <v>Gabinete nº 06 - Pav.VER - 1º andar</v>
      </c>
      <c r="F24" s="28" t="s">
        <v>25</v>
      </c>
      <c r="G24" s="32" t="s">
        <v>26</v>
      </c>
      <c r="H24" s="28" t="s">
        <v>68</v>
      </c>
      <c r="I24" s="33">
        <v>0.41666666666666669</v>
      </c>
      <c r="J24" s="33">
        <v>0.54861111111111105</v>
      </c>
      <c r="K24" s="34">
        <f t="shared" si="0"/>
        <v>0.13194444444444436</v>
      </c>
      <c r="L24" s="35">
        <f t="shared" si="2"/>
        <v>58575</v>
      </c>
      <c r="M24" s="39">
        <v>58602</v>
      </c>
      <c r="N24" s="37">
        <f t="shared" si="1"/>
        <v>27</v>
      </c>
    </row>
    <row r="25" spans="1:14" x14ac:dyDescent="0.25">
      <c r="A25" s="26"/>
      <c r="B25" s="27">
        <v>44586</v>
      </c>
      <c r="C25" s="28" t="s">
        <v>22</v>
      </c>
      <c r="D25" s="29" t="s">
        <v>33</v>
      </c>
      <c r="E25" s="30" t="str">
        <f>IF(D25="","",VLOOKUP(D25,[1]SOLICITANTE!B$3:K$85,10))</f>
        <v>Gabinete nº 06 - Pav.VER - 1º andar</v>
      </c>
      <c r="F25" s="31" t="s">
        <v>69</v>
      </c>
      <c r="G25" s="32" t="s">
        <v>70</v>
      </c>
      <c r="H25" s="28" t="s">
        <v>71</v>
      </c>
      <c r="I25" s="33">
        <v>0.41666666666666669</v>
      </c>
      <c r="J25" s="33">
        <v>0.56944444444444442</v>
      </c>
      <c r="K25" s="34">
        <f t="shared" si="0"/>
        <v>0.15277777777777773</v>
      </c>
      <c r="L25" s="35">
        <f t="shared" si="2"/>
        <v>58602</v>
      </c>
      <c r="M25" s="36">
        <v>58643</v>
      </c>
      <c r="N25" s="37">
        <f t="shared" si="1"/>
        <v>41</v>
      </c>
    </row>
    <row r="26" spans="1:14" x14ac:dyDescent="0.25">
      <c r="A26" s="26"/>
      <c r="B26" s="27">
        <v>44587</v>
      </c>
      <c r="C26" s="28" t="s">
        <v>22</v>
      </c>
      <c r="D26" s="29" t="s">
        <v>22</v>
      </c>
      <c r="E26" s="30" t="s">
        <v>37</v>
      </c>
      <c r="F26" s="31" t="s">
        <v>38</v>
      </c>
      <c r="G26" s="32" t="s">
        <v>39</v>
      </c>
      <c r="H26" s="28" t="s">
        <v>40</v>
      </c>
      <c r="I26" s="33">
        <v>0.375</v>
      </c>
      <c r="J26" s="33">
        <v>0.40486111111111112</v>
      </c>
      <c r="K26" s="34">
        <f t="shared" si="0"/>
        <v>2.9861111111111116E-2</v>
      </c>
      <c r="L26" s="35">
        <f t="shared" si="2"/>
        <v>58643</v>
      </c>
      <c r="M26" s="36">
        <v>58649</v>
      </c>
      <c r="N26" s="37">
        <f t="shared" si="1"/>
        <v>6</v>
      </c>
    </row>
    <row r="27" spans="1:14" x14ac:dyDescent="0.25">
      <c r="A27" s="26"/>
      <c r="B27" s="27">
        <v>44588</v>
      </c>
      <c r="C27" s="28" t="s">
        <v>22</v>
      </c>
      <c r="D27" s="29" t="s">
        <v>59</v>
      </c>
      <c r="E27" s="30" t="str">
        <f>IF(D27="","",VLOOKUP(D27,[1]SOLICITANTE!B$3:K$85,10))</f>
        <v>Gabinete nº 19 - Pav. VER - 2º andar</v>
      </c>
      <c r="F27" s="31" t="s">
        <v>25</v>
      </c>
      <c r="G27" s="32" t="s">
        <v>26</v>
      </c>
      <c r="H27" s="28" t="s">
        <v>72</v>
      </c>
      <c r="I27" s="33">
        <v>0.33333333333333331</v>
      </c>
      <c r="J27" s="33">
        <v>0.5625</v>
      </c>
      <c r="K27" s="34">
        <f t="shared" si="0"/>
        <v>0.22916666666666669</v>
      </c>
      <c r="L27" s="35">
        <f t="shared" si="2"/>
        <v>58649</v>
      </c>
      <c r="M27" s="36">
        <v>58677</v>
      </c>
      <c r="N27" s="37">
        <f t="shared" si="1"/>
        <v>28</v>
      </c>
    </row>
    <row r="28" spans="1:14" x14ac:dyDescent="0.25">
      <c r="A28" s="26"/>
      <c r="B28" s="27">
        <v>44589</v>
      </c>
      <c r="C28" s="28" t="s">
        <v>22</v>
      </c>
      <c r="D28" s="29" t="s">
        <v>59</v>
      </c>
      <c r="E28" s="30" t="str">
        <f>IF(D28="","",VLOOKUP(D28,[1]SOLICITANTE!B$3:K$85,10))</f>
        <v>Gabinete nº 19 - Pav. VER - 2º andar</v>
      </c>
      <c r="F28" s="28" t="s">
        <v>25</v>
      </c>
      <c r="G28" s="32" t="s">
        <v>26</v>
      </c>
      <c r="H28" s="28" t="s">
        <v>73</v>
      </c>
      <c r="I28" s="33">
        <v>0.65625</v>
      </c>
      <c r="J28" s="33">
        <v>0.69444444444444453</v>
      </c>
      <c r="K28" s="34">
        <f t="shared" si="0"/>
        <v>3.8194444444444531E-2</v>
      </c>
      <c r="L28" s="35">
        <f t="shared" si="2"/>
        <v>58677</v>
      </c>
      <c r="M28" s="39">
        <v>58704</v>
      </c>
      <c r="N28" s="37">
        <f t="shared" si="1"/>
        <v>27</v>
      </c>
    </row>
    <row r="29" spans="1:14" x14ac:dyDescent="0.25">
      <c r="A29" s="26"/>
      <c r="B29" s="27">
        <v>44592</v>
      </c>
      <c r="C29" s="28" t="s">
        <v>22</v>
      </c>
      <c r="D29" s="29" t="s">
        <v>33</v>
      </c>
      <c r="E29" s="30" t="str">
        <f>IF(D29="","",VLOOKUP(D29,[1]SOLICITANTE!B$3:K$85,10))</f>
        <v>Gabinete nº 06 - Pav.VER - 1º andar</v>
      </c>
      <c r="F29" s="28" t="s">
        <v>25</v>
      </c>
      <c r="G29" s="32" t="s">
        <v>26</v>
      </c>
      <c r="H29" s="28" t="s">
        <v>74</v>
      </c>
      <c r="I29" s="33">
        <v>0.40277777777777773</v>
      </c>
      <c r="J29" s="33">
        <v>0.52083333333333337</v>
      </c>
      <c r="K29" s="34">
        <f t="shared" si="0"/>
        <v>0.11805555555555564</v>
      </c>
      <c r="L29" s="35">
        <f t="shared" si="2"/>
        <v>58704</v>
      </c>
      <c r="M29" s="39">
        <v>58731</v>
      </c>
      <c r="N29" s="37">
        <f t="shared" si="1"/>
        <v>27</v>
      </c>
    </row>
    <row r="30" spans="1:14" x14ac:dyDescent="0.25">
      <c r="A30" s="26"/>
      <c r="B30" s="27">
        <v>44592</v>
      </c>
      <c r="C30" s="28" t="s">
        <v>22</v>
      </c>
      <c r="D30" s="29" t="s">
        <v>22</v>
      </c>
      <c r="E30" s="30" t="s">
        <v>37</v>
      </c>
      <c r="F30" s="31" t="s">
        <v>56</v>
      </c>
      <c r="G30" s="32" t="s">
        <v>57</v>
      </c>
      <c r="H30" s="28" t="s">
        <v>58</v>
      </c>
      <c r="I30" s="33">
        <v>0.60416666666666663</v>
      </c>
      <c r="J30" s="33">
        <v>0.67361111111111116</v>
      </c>
      <c r="K30" s="34">
        <f t="shared" si="0"/>
        <v>6.9444444444444531E-2</v>
      </c>
      <c r="L30" s="35">
        <f t="shared" si="2"/>
        <v>58731</v>
      </c>
      <c r="M30" s="36">
        <v>58736</v>
      </c>
      <c r="N30" s="37">
        <f t="shared" si="1"/>
        <v>5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2">
    <dataValidation type="list" allowBlank="1" showInputMessage="1" showErrorMessage="1" sqref="D10:D30">
      <formula1>Solicita</formula1>
    </dataValidation>
    <dataValidation type="list" allowBlank="1" showInputMessage="1" showErrorMessage="1" sqref="C10:C30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3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G13:G18 G20:G30 G10:G11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2023-06-04T13:41:25Z</dcterms:created>
  <dcterms:modified xsi:type="dcterms:W3CDTF">2023-06-04T13:46:27Z</dcterms:modified>
</cp:coreProperties>
</file>