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Plan1!$A$1:$O$37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L35" i="1" l="1"/>
  <c r="N35" i="1" s="1"/>
  <c r="K35" i="1"/>
  <c r="E35" i="1"/>
  <c r="L34" i="1"/>
  <c r="N34" i="1" s="1"/>
  <c r="K34" i="1"/>
  <c r="E34" i="1"/>
  <c r="L33" i="1"/>
  <c r="N33" i="1" s="1"/>
  <c r="K33" i="1"/>
  <c r="E33" i="1"/>
  <c r="L32" i="1"/>
  <c r="N32" i="1" s="1"/>
  <c r="K32" i="1"/>
  <c r="N31" i="1"/>
  <c r="L31" i="1"/>
  <c r="K31" i="1"/>
  <c r="E31" i="1"/>
  <c r="N30" i="1"/>
  <c r="L30" i="1"/>
  <c r="K30" i="1"/>
  <c r="E30" i="1"/>
  <c r="N29" i="1"/>
  <c r="L29" i="1"/>
  <c r="K29" i="1"/>
  <c r="E29" i="1"/>
  <c r="N28" i="1"/>
  <c r="L28" i="1"/>
  <c r="K28" i="1"/>
  <c r="N27" i="1"/>
  <c r="K27" i="1"/>
  <c r="E27" i="1"/>
  <c r="L26" i="1"/>
  <c r="N26" i="1" s="1"/>
  <c r="K26" i="1"/>
  <c r="N25" i="1"/>
  <c r="L25" i="1"/>
  <c r="K25" i="1"/>
  <c r="K24" i="1"/>
  <c r="E24" i="1"/>
  <c r="L23" i="1"/>
  <c r="N23" i="1" s="1"/>
  <c r="K23" i="1"/>
  <c r="E23" i="1"/>
  <c r="N22" i="1"/>
  <c r="K22" i="1"/>
  <c r="E22" i="1"/>
  <c r="N21" i="1"/>
  <c r="K21" i="1"/>
  <c r="E21" i="1"/>
  <c r="L20" i="1"/>
  <c r="N20" i="1" s="1"/>
  <c r="K20" i="1"/>
  <c r="L19" i="1"/>
  <c r="N19" i="1" s="1"/>
  <c r="K19" i="1"/>
  <c r="L18" i="1"/>
  <c r="N18" i="1" s="1"/>
  <c r="K18" i="1"/>
  <c r="N17" i="1"/>
  <c r="L17" i="1"/>
  <c r="K17" i="1"/>
  <c r="E17" i="1"/>
  <c r="N16" i="1"/>
  <c r="L16" i="1"/>
  <c r="K16" i="1"/>
  <c r="L15" i="1"/>
  <c r="N15" i="1" s="1"/>
  <c r="K15" i="1"/>
  <c r="L14" i="1"/>
  <c r="N14" i="1" s="1"/>
  <c r="K14" i="1"/>
  <c r="L13" i="1"/>
  <c r="N13" i="1" s="1"/>
  <c r="K13" i="1"/>
  <c r="E13" i="1"/>
  <c r="L12" i="1"/>
  <c r="N12" i="1" s="1"/>
  <c r="K12" i="1"/>
  <c r="N11" i="1"/>
  <c r="L11" i="1"/>
  <c r="K11" i="1"/>
  <c r="L10" i="1"/>
  <c r="N10" i="1" s="1"/>
  <c r="K10" i="1"/>
  <c r="E10" i="1"/>
  <c r="N9" i="1"/>
  <c r="K9" i="1"/>
</calcChain>
</file>

<file path=xl/sharedStrings.xml><?xml version="1.0" encoding="utf-8"?>
<sst xmlns="http://schemas.openxmlformats.org/spreadsheetml/2006/main" count="170" uniqueCount="93">
  <si>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</si>
  <si>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</si>
  <si>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</si>
  <si>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</si>
  <si>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</si>
  <si>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</si>
  <si>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</si>
  <si>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</si>
  <si>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</si>
  <si>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</si>
  <si>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</si>
  <si>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</si>
  <si>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</si>
  <si>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</si>
  <si>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</si>
  <si>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</si>
  <si>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</si>
  <si>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</si>
  <si>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</si>
  <si>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</si>
  <si>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</si>
  <si>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</si>
  <si>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 Gomes</t>
  </si>
  <si>
    <t>ROSEMAR AMORIM O.C.DA SILVA</t>
  </si>
  <si>
    <t>Gabinete Presidência</t>
  </si>
  <si>
    <t>MIRIM</t>
  </si>
  <si>
    <t>Paço Municipal</t>
  </si>
  <si>
    <t>Entrega de documentos</t>
  </si>
  <si>
    <t>Emerson Camargo dos Santos</t>
  </si>
  <si>
    <t>Reunião com Secretário SEAD</t>
  </si>
  <si>
    <t>Bairro Mirim</t>
  </si>
  <si>
    <t>Entrega de documentos na OAB e SABESP</t>
  </si>
  <si>
    <t>Rogério Domingos Silva</t>
  </si>
  <si>
    <t>Telefonia</t>
  </si>
  <si>
    <t>Ministério Público - Oitiva</t>
  </si>
  <si>
    <t>Ademir do Nascimento Moreira</t>
  </si>
  <si>
    <t>Secretaria de Saúde - Entrega de Ofícios</t>
  </si>
  <si>
    <t>Angélica Maria</t>
  </si>
  <si>
    <t>André Luiz Ribeiro Cozzi</t>
  </si>
  <si>
    <t>Gabinete 13 - Pav. VER - 2o. Andar</t>
  </si>
  <si>
    <t>Ribeirópolis</t>
  </si>
  <si>
    <t>Bairro Ribeirópolis</t>
  </si>
  <si>
    <t>Visita à logradouro público visando implantação de praça</t>
  </si>
  <si>
    <t>Nailson Araujo Oliveira</t>
  </si>
  <si>
    <t>Secretaria Geral - Pav. ADM - 2º andar</t>
  </si>
  <si>
    <t>Entrega de ofícios: Prefeitura/ Sec. Transportes/ Sec. Saúde/ CPFL/ SABESP</t>
  </si>
  <si>
    <t>Motorista</t>
  </si>
  <si>
    <t>Sítio do Campo</t>
  </si>
  <si>
    <t>Bairro Sítio do Campo</t>
  </si>
  <si>
    <t>Abastecimento e troca de óleo de veículo oficial</t>
  </si>
  <si>
    <t>Vila Antartica</t>
  </si>
  <si>
    <t>Bairro Vila Antárica</t>
  </si>
  <si>
    <t>Fiscalização USAFA Vila Antartica</t>
  </si>
  <si>
    <t>Maria Cremilda Couto</t>
  </si>
  <si>
    <t>Gabinete no. 21 - Pav. VER - 2o. Andar</t>
  </si>
  <si>
    <t>OCIAN</t>
  </si>
  <si>
    <t>Bairro Ocian</t>
  </si>
  <si>
    <t>Solenidade oficial de Inauguração da Delegacia Seccional</t>
  </si>
  <si>
    <t>Rafael Lira da Silva</t>
  </si>
  <si>
    <t>Gabinete 11 - Pav VER - 2o. Andar</t>
  </si>
  <si>
    <t>São Paulo</t>
  </si>
  <si>
    <t>ALESP - Reunião com Assessor Deputado Kenny, Sr. Marcelo Cruz, a fim de tratar de emendas parlamentares para o Munícipio</t>
  </si>
  <si>
    <t>Eloy Robson Catão</t>
  </si>
  <si>
    <t>Gabinete 19 - Pav VER - 2o. Andar</t>
  </si>
  <si>
    <t>Ocian</t>
  </si>
  <si>
    <t>Visita á Guarda Municipal e a Delegacia de Polícia Civil - Nova Sede</t>
  </si>
  <si>
    <t>Melvi</t>
  </si>
  <si>
    <t>Bairro Melvi</t>
  </si>
  <si>
    <t>Fiscalização USAFA Melvi</t>
  </si>
  <si>
    <t>Marcos Linhares da Costa</t>
  </si>
  <si>
    <t>Solemar</t>
  </si>
  <si>
    <t>Bairro Solemar</t>
  </si>
  <si>
    <t>Fiscalizar buracos em via pública: Rua Crisólito</t>
  </si>
  <si>
    <t xml:space="preserve">Entrega de Ofícios nas Secretarias de Saúde e de Esporte </t>
  </si>
  <si>
    <t>Glaucia Flores</t>
  </si>
  <si>
    <t>Protocolar cheques na Caixa Econômica Federal/ Ofícios Gab. Prefeita</t>
  </si>
  <si>
    <t>Abastecimento de veículo oficial</t>
  </si>
  <si>
    <t>Carlos Eduardo Barbosa</t>
  </si>
  <si>
    <t>Gabinete nº 14 - Pav. VER - 2º andar</t>
  </si>
  <si>
    <t>SÃO PAULO</t>
  </si>
  <si>
    <t>Câmara de São Paulo</t>
  </si>
  <si>
    <t>Reunião Câmara Municipal de São Paulo com Vereador Xexeu Tripoli para troca de conhecimenttos relativos a Causa Animal</t>
  </si>
  <si>
    <t>Fiscalização EM Joaquim Augusto F. Mourão/  Reunião Prefeita</t>
  </si>
  <si>
    <t>Wlamir Peruzzetto</t>
  </si>
  <si>
    <t>Santos</t>
  </si>
  <si>
    <t>Reunião Hospital Guilherme Alvaro para representar a  CMPG afim de tratar melhorias de atendimento no Hospital Irmã Dulce</t>
  </si>
  <si>
    <t>Secretaria de Saúde - etrega de ofícios</t>
  </si>
  <si>
    <t>Entrega de Ofícios SESURB</t>
  </si>
  <si>
    <t>Jose Jseus Ferreira Gonçalves</t>
  </si>
  <si>
    <t>Envio de Ofícios ao Executivo Municpal</t>
  </si>
  <si>
    <t>REUNIÃO Secretaria de Administração para levantamento de Processo</t>
  </si>
  <si>
    <t>Mirim</t>
  </si>
  <si>
    <t>Entrega de Ofício no Fórum de Praia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</si>
</sst>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topLeftCell="B22" zoomScale="60" zoomScaleNormal="100" workbookViewId="0">
      <selection activeCell="B32" sqref="A32:XFD33"/>
    </sheetView>
  </sheetViews>
  <sheetFormatPr defaultRowHeight="15" x14ac:dyDescent="0.25"/>
  <cols>
    <col min="2" max="2" width="12.5703125" bestFit="1" customWidth="1"/>
    <col min="3" max="3" width="22.7109375" bestFit="1" customWidth="1"/>
    <col min="4" max="4" width="39.42578125" bestFit="1" customWidth="1"/>
    <col min="5" max="5" width="41.85546875" bestFit="1" customWidth="1"/>
    <col min="6" max="6" width="26.140625" customWidth="1"/>
    <col min="7" max="7" width="24.42578125" bestFit="1" customWidth="1"/>
    <col min="8" max="8" width="46.8554687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/>
      <c r="E5" s="15"/>
      <c r="F5" s="16"/>
      <c r="G5" s="17"/>
      <c r="H5" s="17"/>
      <c r="I5" s="14"/>
      <c r="L5" s="18">
        <v>58736</v>
      </c>
      <c r="M5" s="19"/>
      <c r="N5" s="20"/>
    </row>
    <row r="6" spans="1:14" ht="15.75" thickBot="1" x14ac:dyDescent="0.3"/>
    <row r="7" spans="1:14" ht="16.5" thickBot="1" x14ac:dyDescent="0.3">
      <c r="A7" s="21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23" t="s">
        <v>13</v>
      </c>
      <c r="I7" s="23" t="s">
        <v>14</v>
      </c>
      <c r="J7" s="22"/>
      <c r="K7" s="22"/>
      <c r="L7" s="23" t="s">
        <v>15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</row>
    <row r="9" spans="1:14" x14ac:dyDescent="0.25">
      <c r="A9" s="25"/>
      <c r="B9" s="26">
        <v>44593</v>
      </c>
      <c r="C9" s="27" t="s">
        <v>22</v>
      </c>
      <c r="D9" s="28" t="s">
        <v>23</v>
      </c>
      <c r="E9" s="29" t="s">
        <v>24</v>
      </c>
      <c r="F9" s="30" t="s">
        <v>25</v>
      </c>
      <c r="G9" s="31" t="s">
        <v>26</v>
      </c>
      <c r="H9" s="27" t="s">
        <v>27</v>
      </c>
      <c r="I9" s="32">
        <v>0.63194444444444442</v>
      </c>
      <c r="J9" s="32">
        <v>0.67708333333333337</v>
      </c>
      <c r="K9" s="33">
        <f t="shared" ref="K9:K35" si="0">IF(I9="","",IF(J9="","",J9-I9))</f>
        <v>4.5138888888888951E-2</v>
      </c>
      <c r="L9" s="34">
        <v>58736</v>
      </c>
      <c r="M9" s="35">
        <v>58763</v>
      </c>
      <c r="N9" s="36">
        <f t="shared" ref="N9:N35" si="1">IF(M9=0,"",M9-L9)</f>
        <v>27</v>
      </c>
    </row>
    <row r="10" spans="1:14" x14ac:dyDescent="0.25">
      <c r="A10" s="25"/>
      <c r="B10" s="26">
        <v>44594</v>
      </c>
      <c r="C10" s="27" t="s">
        <v>22</v>
      </c>
      <c r="D10" s="28" t="s">
        <v>28</v>
      </c>
      <c r="E10" s="29" t="str">
        <f>IF(D10="","",VLOOKUP(D10,[1]SOLICITANTE!B$3:K$85,10))</f>
        <v>Gabinete nº 06 - Pav.VER - 1º andar</v>
      </c>
      <c r="F10" s="30" t="s">
        <v>25</v>
      </c>
      <c r="G10" s="31" t="s">
        <v>26</v>
      </c>
      <c r="H10" s="27" t="s">
        <v>29</v>
      </c>
      <c r="I10" s="32">
        <v>0.41666666666666669</v>
      </c>
      <c r="J10" s="32">
        <v>0.5</v>
      </c>
      <c r="K10" s="33">
        <f t="shared" si="0"/>
        <v>8.3333333333333315E-2</v>
      </c>
      <c r="L10" s="34">
        <f t="shared" ref="L10:L35" si="2">M9</f>
        <v>58763</v>
      </c>
      <c r="M10" s="35">
        <v>58789</v>
      </c>
      <c r="N10" s="36">
        <f t="shared" si="1"/>
        <v>26</v>
      </c>
    </row>
    <row r="11" spans="1:14" x14ac:dyDescent="0.25">
      <c r="A11" s="25"/>
      <c r="B11" s="26">
        <v>44594</v>
      </c>
      <c r="C11" s="27" t="s">
        <v>22</v>
      </c>
      <c r="D11" s="28" t="s">
        <v>23</v>
      </c>
      <c r="E11" s="29" t="s">
        <v>24</v>
      </c>
      <c r="F11" s="30" t="s">
        <v>25</v>
      </c>
      <c r="G11" s="31" t="s">
        <v>30</v>
      </c>
      <c r="H11" s="27" t="s">
        <v>31</v>
      </c>
      <c r="I11" s="32">
        <v>0.58333333333333337</v>
      </c>
      <c r="J11" s="32">
        <v>0.64236111111111105</v>
      </c>
      <c r="K11" s="33">
        <f t="shared" si="0"/>
        <v>5.9027777777777679E-2</v>
      </c>
      <c r="L11" s="34">
        <f t="shared" si="2"/>
        <v>58789</v>
      </c>
      <c r="M11" s="35">
        <v>58816</v>
      </c>
      <c r="N11" s="36">
        <f t="shared" si="1"/>
        <v>27</v>
      </c>
    </row>
    <row r="12" spans="1:14" x14ac:dyDescent="0.25">
      <c r="A12" s="25"/>
      <c r="B12" s="26">
        <v>44594</v>
      </c>
      <c r="C12" s="27" t="s">
        <v>22</v>
      </c>
      <c r="D12" s="28" t="s">
        <v>32</v>
      </c>
      <c r="E12" s="29" t="s">
        <v>33</v>
      </c>
      <c r="F12" s="30" t="s">
        <v>25</v>
      </c>
      <c r="G12" s="31" t="s">
        <v>30</v>
      </c>
      <c r="H12" s="27" t="s">
        <v>34</v>
      </c>
      <c r="I12" s="32">
        <v>0.6875</v>
      </c>
      <c r="J12" s="32">
        <v>0.75694444444444453</v>
      </c>
      <c r="K12" s="33">
        <f t="shared" si="0"/>
        <v>6.9444444444444531E-2</v>
      </c>
      <c r="L12" s="34">
        <f t="shared" si="2"/>
        <v>58816</v>
      </c>
      <c r="M12" s="35">
        <v>58842</v>
      </c>
      <c r="N12" s="36">
        <f t="shared" si="1"/>
        <v>26</v>
      </c>
    </row>
    <row r="13" spans="1:14" x14ac:dyDescent="0.25">
      <c r="A13" s="25"/>
      <c r="B13" s="26">
        <v>44595</v>
      </c>
      <c r="C13" s="27" t="s">
        <v>22</v>
      </c>
      <c r="D13" s="28" t="s">
        <v>35</v>
      </c>
      <c r="E13" s="29" t="str">
        <f>IF(D13="","",VLOOKUP(D13,[1]SOLICITANTE!B$3:K$85,10))</f>
        <v>Gabinete nº 06 - Pav.VER - 1º andar</v>
      </c>
      <c r="F13" s="27" t="s">
        <v>25</v>
      </c>
      <c r="G13" s="31" t="s">
        <v>26</v>
      </c>
      <c r="H13" s="27" t="s">
        <v>36</v>
      </c>
      <c r="I13" s="32">
        <v>0.39583333333333331</v>
      </c>
      <c r="J13" s="32">
        <v>0.47916666666666669</v>
      </c>
      <c r="K13" s="33">
        <f t="shared" si="0"/>
        <v>8.333333333333337E-2</v>
      </c>
      <c r="L13" s="34">
        <f t="shared" si="2"/>
        <v>58842</v>
      </c>
      <c r="M13" s="37">
        <v>58869</v>
      </c>
      <c r="N13" s="36">
        <f t="shared" si="1"/>
        <v>27</v>
      </c>
    </row>
    <row r="14" spans="1:14" ht="30" customHeight="1" x14ac:dyDescent="0.25">
      <c r="A14" s="25"/>
      <c r="B14" s="26">
        <v>44595</v>
      </c>
      <c r="C14" s="27" t="s">
        <v>37</v>
      </c>
      <c r="D14" s="28" t="s">
        <v>38</v>
      </c>
      <c r="E14" s="29" t="s">
        <v>39</v>
      </c>
      <c r="F14" s="27" t="s">
        <v>40</v>
      </c>
      <c r="G14" s="31" t="s">
        <v>41</v>
      </c>
      <c r="H14" s="38" t="s">
        <v>42</v>
      </c>
      <c r="I14" s="32">
        <v>0.58333333333333337</v>
      </c>
      <c r="J14" s="32">
        <v>0.66527777777777775</v>
      </c>
      <c r="K14" s="33">
        <f t="shared" si="0"/>
        <v>8.1944444444444375E-2</v>
      </c>
      <c r="L14" s="34">
        <f t="shared" si="2"/>
        <v>58869</v>
      </c>
      <c r="M14" s="37">
        <v>58909</v>
      </c>
      <c r="N14" s="36">
        <f t="shared" si="1"/>
        <v>40</v>
      </c>
    </row>
    <row r="15" spans="1:14" ht="30" customHeight="1" x14ac:dyDescent="0.25">
      <c r="A15" s="25"/>
      <c r="B15" s="26">
        <v>44596</v>
      </c>
      <c r="C15" s="27" t="s">
        <v>22</v>
      </c>
      <c r="D15" s="28" t="s">
        <v>43</v>
      </c>
      <c r="E15" s="29" t="s">
        <v>44</v>
      </c>
      <c r="F15" s="30" t="s">
        <v>25</v>
      </c>
      <c r="G15" s="31" t="s">
        <v>30</v>
      </c>
      <c r="H15" s="38" t="s">
        <v>45</v>
      </c>
      <c r="I15" s="32">
        <v>0.54166666666666663</v>
      </c>
      <c r="J15" s="32">
        <v>0.60416666666666663</v>
      </c>
      <c r="K15" s="33">
        <f t="shared" si="0"/>
        <v>6.25E-2</v>
      </c>
      <c r="L15" s="34">
        <f t="shared" si="2"/>
        <v>58909</v>
      </c>
      <c r="M15" s="35">
        <v>58938</v>
      </c>
      <c r="N15" s="36">
        <f t="shared" si="1"/>
        <v>29</v>
      </c>
    </row>
    <row r="16" spans="1:14" ht="30" customHeight="1" x14ac:dyDescent="0.25">
      <c r="A16" s="25"/>
      <c r="B16" s="26">
        <v>44599</v>
      </c>
      <c r="C16" s="27" t="s">
        <v>22</v>
      </c>
      <c r="D16" s="28" t="s">
        <v>22</v>
      </c>
      <c r="E16" s="29" t="s">
        <v>46</v>
      </c>
      <c r="F16" s="30" t="s">
        <v>47</v>
      </c>
      <c r="G16" s="31" t="s">
        <v>48</v>
      </c>
      <c r="H16" s="38" t="s">
        <v>49</v>
      </c>
      <c r="I16" s="32">
        <v>0.625</v>
      </c>
      <c r="J16" s="32">
        <v>0.6875</v>
      </c>
      <c r="K16" s="33">
        <f t="shared" si="0"/>
        <v>6.25E-2</v>
      </c>
      <c r="L16" s="34">
        <f t="shared" si="2"/>
        <v>58938</v>
      </c>
      <c r="M16" s="35">
        <v>58944</v>
      </c>
      <c r="N16" s="36">
        <f t="shared" si="1"/>
        <v>6</v>
      </c>
    </row>
    <row r="17" spans="1:14" ht="30" customHeight="1" x14ac:dyDescent="0.25">
      <c r="A17" s="25"/>
      <c r="B17" s="26">
        <v>44600</v>
      </c>
      <c r="C17" s="27" t="s">
        <v>22</v>
      </c>
      <c r="D17" s="28" t="s">
        <v>35</v>
      </c>
      <c r="E17" s="29" t="str">
        <f>IF(D17="","",VLOOKUP(D17,[1]SOLICITANTE!B$3:K$85,10))</f>
        <v>Gabinete nº 06 - Pav.VER - 1º andar</v>
      </c>
      <c r="F17" s="30" t="s">
        <v>50</v>
      </c>
      <c r="G17" s="31" t="s">
        <v>51</v>
      </c>
      <c r="H17" s="27" t="s">
        <v>52</v>
      </c>
      <c r="I17" s="32">
        <v>0.39583333333333331</v>
      </c>
      <c r="J17" s="32">
        <v>0.44444444444444442</v>
      </c>
      <c r="K17" s="33">
        <f t="shared" si="0"/>
        <v>4.8611111111111105E-2</v>
      </c>
      <c r="L17" s="34">
        <f t="shared" si="2"/>
        <v>58944</v>
      </c>
      <c r="M17" s="35">
        <v>58964</v>
      </c>
      <c r="N17" s="36">
        <f t="shared" si="1"/>
        <v>20</v>
      </c>
    </row>
    <row r="18" spans="1:14" ht="30" customHeight="1" x14ac:dyDescent="0.25">
      <c r="A18" s="25"/>
      <c r="B18" s="26">
        <v>44601</v>
      </c>
      <c r="C18" s="27" t="s">
        <v>22</v>
      </c>
      <c r="D18" s="28" t="s">
        <v>53</v>
      </c>
      <c r="E18" s="29" t="s">
        <v>54</v>
      </c>
      <c r="F18" s="30" t="s">
        <v>55</v>
      </c>
      <c r="G18" s="31" t="s">
        <v>56</v>
      </c>
      <c r="H18" s="39" t="s">
        <v>57</v>
      </c>
      <c r="I18" s="32">
        <v>0.4375</v>
      </c>
      <c r="J18" s="32">
        <v>0.5</v>
      </c>
      <c r="K18" s="33">
        <f t="shared" si="0"/>
        <v>6.25E-2</v>
      </c>
      <c r="L18" s="34">
        <f t="shared" si="2"/>
        <v>58964</v>
      </c>
      <c r="M18" s="35">
        <v>58985</v>
      </c>
      <c r="N18" s="36">
        <f t="shared" si="1"/>
        <v>21</v>
      </c>
    </row>
    <row r="19" spans="1:14" ht="30" customHeight="1" x14ac:dyDescent="0.25">
      <c r="A19" s="25"/>
      <c r="B19" s="26">
        <v>44601</v>
      </c>
      <c r="C19" s="27" t="s">
        <v>22</v>
      </c>
      <c r="D19" s="28" t="s">
        <v>58</v>
      </c>
      <c r="E19" s="29" t="s">
        <v>59</v>
      </c>
      <c r="F19" s="30" t="s">
        <v>60</v>
      </c>
      <c r="G19" s="31" t="s">
        <v>60</v>
      </c>
      <c r="H19" s="38" t="s">
        <v>61</v>
      </c>
      <c r="I19" s="32">
        <v>0.58333333333333337</v>
      </c>
      <c r="J19" s="32">
        <v>0.8125</v>
      </c>
      <c r="K19" s="33">
        <f t="shared" si="0"/>
        <v>0.22916666666666663</v>
      </c>
      <c r="L19" s="34">
        <f t="shared" si="2"/>
        <v>58985</v>
      </c>
      <c r="M19" s="35">
        <v>59157</v>
      </c>
      <c r="N19" s="36">
        <f t="shared" si="1"/>
        <v>172</v>
      </c>
    </row>
    <row r="20" spans="1:14" ht="30" customHeight="1" x14ac:dyDescent="0.25">
      <c r="A20" s="25"/>
      <c r="B20" s="26">
        <v>44602</v>
      </c>
      <c r="C20" s="27" t="s">
        <v>22</v>
      </c>
      <c r="D20" s="28" t="s">
        <v>62</v>
      </c>
      <c r="E20" s="29" t="s">
        <v>63</v>
      </c>
      <c r="F20" s="27" t="s">
        <v>64</v>
      </c>
      <c r="G20" s="31" t="s">
        <v>56</v>
      </c>
      <c r="H20" s="39" t="s">
        <v>65</v>
      </c>
      <c r="I20" s="32">
        <v>0.40625</v>
      </c>
      <c r="J20" s="32">
        <v>0.47916666666666669</v>
      </c>
      <c r="K20" s="33">
        <f t="shared" si="0"/>
        <v>7.2916666666666685E-2</v>
      </c>
      <c r="L20" s="34">
        <f t="shared" si="2"/>
        <v>59157</v>
      </c>
      <c r="M20" s="37">
        <v>59176</v>
      </c>
      <c r="N20" s="36">
        <f t="shared" si="1"/>
        <v>19</v>
      </c>
    </row>
    <row r="21" spans="1:14" ht="30" customHeight="1" x14ac:dyDescent="0.25">
      <c r="A21" s="25"/>
      <c r="B21" s="26">
        <v>44603</v>
      </c>
      <c r="C21" s="27" t="s">
        <v>22</v>
      </c>
      <c r="D21" s="28" t="s">
        <v>28</v>
      </c>
      <c r="E21" s="29" t="str">
        <f>IF(D21="","",VLOOKUP(D21,[1]SOLICITANTE!B$3:K$85,10))</f>
        <v>Gabinete nº 06 - Pav.VER - 1º andar</v>
      </c>
      <c r="F21" s="30" t="s">
        <v>66</v>
      </c>
      <c r="G21" s="31" t="s">
        <v>67</v>
      </c>
      <c r="H21" s="27" t="s">
        <v>68</v>
      </c>
      <c r="I21" s="32">
        <v>0.375</v>
      </c>
      <c r="J21" s="32">
        <v>0.52777777777777779</v>
      </c>
      <c r="K21" s="33">
        <f t="shared" si="0"/>
        <v>0.15277777777777779</v>
      </c>
      <c r="L21" s="34">
        <v>59176</v>
      </c>
      <c r="M21" s="35">
        <v>59217</v>
      </c>
      <c r="N21" s="36">
        <f t="shared" si="1"/>
        <v>41</v>
      </c>
    </row>
    <row r="22" spans="1:14" ht="30" customHeight="1" x14ac:dyDescent="0.25">
      <c r="A22" s="25"/>
      <c r="B22" s="26">
        <v>44606</v>
      </c>
      <c r="C22" s="27" t="s">
        <v>22</v>
      </c>
      <c r="D22" s="28" t="s">
        <v>69</v>
      </c>
      <c r="E22" s="29" t="str">
        <f>IF(D22="","",VLOOKUP(D22,[1]SOLICITANTE!B$3:K$85,10))</f>
        <v>Gabinete nº 22 - Pav. VER - 2º andar</v>
      </c>
      <c r="F22" s="27" t="s">
        <v>70</v>
      </c>
      <c r="G22" s="31" t="s">
        <v>71</v>
      </c>
      <c r="H22" s="39" t="s">
        <v>72</v>
      </c>
      <c r="I22" s="32">
        <v>0.66666666666666663</v>
      </c>
      <c r="J22" s="32">
        <v>0.73611111111111116</v>
      </c>
      <c r="K22" s="33">
        <f t="shared" si="0"/>
        <v>6.9444444444444531E-2</v>
      </c>
      <c r="L22" s="34">
        <v>59217</v>
      </c>
      <c r="M22" s="37">
        <v>59264</v>
      </c>
      <c r="N22" s="36">
        <f t="shared" si="1"/>
        <v>47</v>
      </c>
    </row>
    <row r="23" spans="1:14" ht="30" customHeight="1" x14ac:dyDescent="0.25">
      <c r="A23" s="25"/>
      <c r="B23" s="26">
        <v>44607</v>
      </c>
      <c r="C23" s="27" t="s">
        <v>22</v>
      </c>
      <c r="D23" s="28" t="s">
        <v>35</v>
      </c>
      <c r="E23" s="29" t="str">
        <f>IF(D23="","",VLOOKUP(D23,[1]SOLICITANTE!B$3:K$85,10))</f>
        <v>Gabinete nº 06 - Pav.VER - 1º andar</v>
      </c>
      <c r="F23" s="27" t="s">
        <v>25</v>
      </c>
      <c r="G23" s="31" t="s">
        <v>26</v>
      </c>
      <c r="H23" s="39" t="s">
        <v>73</v>
      </c>
      <c r="I23" s="32">
        <v>0.41666666666666669</v>
      </c>
      <c r="J23" s="32">
        <v>0.47916666666666669</v>
      </c>
      <c r="K23" s="33">
        <f t="shared" si="0"/>
        <v>6.25E-2</v>
      </c>
      <c r="L23" s="34">
        <f t="shared" si="2"/>
        <v>59264</v>
      </c>
      <c r="M23" s="37">
        <v>59291</v>
      </c>
      <c r="N23" s="36">
        <f t="shared" si="1"/>
        <v>27</v>
      </c>
    </row>
    <row r="24" spans="1:14" ht="30" customHeight="1" x14ac:dyDescent="0.25">
      <c r="A24" s="25"/>
      <c r="B24" s="26">
        <v>44607</v>
      </c>
      <c r="C24" s="27" t="s">
        <v>22</v>
      </c>
      <c r="D24" s="28" t="s">
        <v>74</v>
      </c>
      <c r="E24" s="29" t="str">
        <f>IF(D24="","",VLOOKUP(D24,[1]SOLICITANTE!B$3:K$85,10))</f>
        <v>FIN - Pav. ADM - 1º andar</v>
      </c>
      <c r="F24" s="30" t="s">
        <v>25</v>
      </c>
      <c r="G24" s="31" t="s">
        <v>26</v>
      </c>
      <c r="H24" s="39" t="s">
        <v>75</v>
      </c>
      <c r="I24" s="32">
        <v>0.47916666666666669</v>
      </c>
      <c r="J24" s="32">
        <v>0.51041666666666663</v>
      </c>
      <c r="K24" s="33">
        <f t="shared" si="0"/>
        <v>3.1249999999999944E-2</v>
      </c>
      <c r="L24" s="34">
        <v>59291</v>
      </c>
      <c r="M24" s="35">
        <v>59294</v>
      </c>
      <c r="N24" s="36">
        <v>26</v>
      </c>
    </row>
    <row r="25" spans="1:14" ht="75" x14ac:dyDescent="0.25">
      <c r="A25" s="25"/>
      <c r="B25" s="26">
        <v>44608</v>
      </c>
      <c r="C25" s="27" t="s">
        <v>22</v>
      </c>
      <c r="D25" s="28" t="s">
        <v>22</v>
      </c>
      <c r="E25" s="29" t="s">
        <v>46</v>
      </c>
      <c r="F25" s="30" t="s">
        <v>47</v>
      </c>
      <c r="G25" s="31" t="s">
        <v>48</v>
      </c>
      <c r="H25" s="39" t="s">
        <v>76</v>
      </c>
      <c r="I25" s="32">
        <v>0.3888888888888889</v>
      </c>
      <c r="J25" s="32">
        <v>0.40902777777777777</v>
      </c>
      <c r="K25" s="33">
        <f t="shared" si="0"/>
        <v>2.0138888888888873E-2</v>
      </c>
      <c r="L25" s="34">
        <f t="shared" si="2"/>
        <v>59294</v>
      </c>
      <c r="M25" s="35">
        <v>59300</v>
      </c>
      <c r="N25" s="36">
        <f t="shared" si="1"/>
        <v>6</v>
      </c>
    </row>
    <row r="26" spans="1:14" ht="50.1" customHeight="1" x14ac:dyDescent="0.25">
      <c r="A26" s="25"/>
      <c r="B26" s="26">
        <v>44609</v>
      </c>
      <c r="C26" s="27" t="s">
        <v>22</v>
      </c>
      <c r="D26" s="28" t="s">
        <v>77</v>
      </c>
      <c r="E26" s="29" t="s">
        <v>78</v>
      </c>
      <c r="F26" s="27" t="s">
        <v>79</v>
      </c>
      <c r="G26" s="31" t="s">
        <v>80</v>
      </c>
      <c r="H26" s="39" t="s">
        <v>81</v>
      </c>
      <c r="I26" s="32">
        <v>0.40138888888888885</v>
      </c>
      <c r="J26" s="32">
        <v>0.625</v>
      </c>
      <c r="K26" s="33">
        <f t="shared" si="0"/>
        <v>0.22361111111111115</v>
      </c>
      <c r="L26" s="34">
        <f t="shared" si="2"/>
        <v>59300</v>
      </c>
      <c r="M26" s="37">
        <v>59479</v>
      </c>
      <c r="N26" s="36">
        <f t="shared" si="1"/>
        <v>179</v>
      </c>
    </row>
    <row r="27" spans="1:14" ht="50.1" customHeight="1" x14ac:dyDescent="0.25">
      <c r="A27" s="25"/>
      <c r="B27" s="26">
        <v>44610</v>
      </c>
      <c r="C27" s="27" t="s">
        <v>22</v>
      </c>
      <c r="D27" s="28" t="s">
        <v>28</v>
      </c>
      <c r="E27" s="29" t="str">
        <f>IF(D27="","",VLOOKUP(D27,[1]SOLICITANTE!B$3:K$85,10))</f>
        <v>Gabinete nº 06 - Pav.VER - 1º andar</v>
      </c>
      <c r="F27" s="27" t="s">
        <v>66</v>
      </c>
      <c r="G27" s="31" t="s">
        <v>67</v>
      </c>
      <c r="H27" s="38" t="s">
        <v>82</v>
      </c>
      <c r="I27" s="32">
        <v>0.41666666666666669</v>
      </c>
      <c r="J27" s="32">
        <v>0.6875</v>
      </c>
      <c r="K27" s="33">
        <f t="shared" si="0"/>
        <v>0.27083333333333331</v>
      </c>
      <c r="L27" s="34">
        <v>59479</v>
      </c>
      <c r="M27" s="37">
        <v>59527</v>
      </c>
      <c r="N27" s="36">
        <f t="shared" si="1"/>
        <v>48</v>
      </c>
    </row>
    <row r="28" spans="1:14" ht="50.1" customHeight="1" x14ac:dyDescent="0.25">
      <c r="A28" s="25"/>
      <c r="B28" s="26">
        <v>44613</v>
      </c>
      <c r="C28" s="27" t="s">
        <v>83</v>
      </c>
      <c r="D28" s="28" t="s">
        <v>62</v>
      </c>
      <c r="E28" s="29" t="s">
        <v>63</v>
      </c>
      <c r="F28" s="27" t="s">
        <v>84</v>
      </c>
      <c r="G28" s="31" t="s">
        <v>84</v>
      </c>
      <c r="H28" s="39" t="s">
        <v>85</v>
      </c>
      <c r="I28" s="32">
        <v>0.34375</v>
      </c>
      <c r="J28" s="32">
        <v>0.58333333333333337</v>
      </c>
      <c r="K28" s="33">
        <f t="shared" si="0"/>
        <v>0.23958333333333337</v>
      </c>
      <c r="L28" s="34">
        <f t="shared" si="2"/>
        <v>59527</v>
      </c>
      <c r="M28" s="37">
        <v>59568</v>
      </c>
      <c r="N28" s="36">
        <f t="shared" si="1"/>
        <v>41</v>
      </c>
    </row>
    <row r="29" spans="1:14" x14ac:dyDescent="0.25">
      <c r="A29" s="25"/>
      <c r="B29" s="26">
        <v>44614</v>
      </c>
      <c r="C29" s="27" t="s">
        <v>22</v>
      </c>
      <c r="D29" s="28" t="s">
        <v>35</v>
      </c>
      <c r="E29" s="29" t="str">
        <f>IF(D29="","",VLOOKUP(D29,[1]SOLICITANTE!B$3:K$85,10))</f>
        <v>Gabinete nº 06 - Pav.VER - 1º andar</v>
      </c>
      <c r="F29" s="27" t="s">
        <v>25</v>
      </c>
      <c r="G29" s="31" t="s">
        <v>26</v>
      </c>
      <c r="H29" s="27" t="s">
        <v>86</v>
      </c>
      <c r="I29" s="32">
        <v>0.40972222222222227</v>
      </c>
      <c r="J29" s="32">
        <v>0.4861111111111111</v>
      </c>
      <c r="K29" s="33">
        <f t="shared" si="0"/>
        <v>7.638888888888884E-2</v>
      </c>
      <c r="L29" s="34">
        <f t="shared" si="2"/>
        <v>59568</v>
      </c>
      <c r="M29" s="37">
        <v>59593</v>
      </c>
      <c r="N29" s="36">
        <f t="shared" si="1"/>
        <v>25</v>
      </c>
    </row>
    <row r="30" spans="1:14" x14ac:dyDescent="0.25">
      <c r="A30" s="25"/>
      <c r="B30" s="26">
        <v>44615</v>
      </c>
      <c r="C30" s="27" t="s">
        <v>22</v>
      </c>
      <c r="D30" s="28" t="s">
        <v>28</v>
      </c>
      <c r="E30" s="29" t="str">
        <f>IF(D30="","",VLOOKUP(D30,[1]SOLICITANTE!B$3:K$85,10))</f>
        <v>Gabinete nº 06 - Pav.VER - 1º andar</v>
      </c>
      <c r="F30" s="27" t="s">
        <v>50</v>
      </c>
      <c r="G30" s="31" t="s">
        <v>51</v>
      </c>
      <c r="H30" s="27" t="s">
        <v>87</v>
      </c>
      <c r="I30" s="32">
        <v>0.39583333333333331</v>
      </c>
      <c r="J30" s="32">
        <v>0.4861111111111111</v>
      </c>
      <c r="K30" s="33">
        <f t="shared" si="0"/>
        <v>9.027777777777779E-2</v>
      </c>
      <c r="L30" s="34">
        <f t="shared" si="2"/>
        <v>59593</v>
      </c>
      <c r="M30" s="37">
        <v>59599</v>
      </c>
      <c r="N30" s="36">
        <f t="shared" si="1"/>
        <v>6</v>
      </c>
    </row>
    <row r="31" spans="1:14" x14ac:dyDescent="0.25">
      <c r="A31" s="25"/>
      <c r="B31" s="26">
        <v>44615</v>
      </c>
      <c r="C31" s="27" t="s">
        <v>22</v>
      </c>
      <c r="D31" s="28" t="s">
        <v>88</v>
      </c>
      <c r="E31" s="29" t="str">
        <f>IF(D31="","",VLOOKUP(D31,[1]SOLICITANTE!B$3:K$85,10))</f>
        <v>Secretaria Geral - Pav. ADM - 2º andar</v>
      </c>
      <c r="F31" s="30" t="s">
        <v>25</v>
      </c>
      <c r="G31" s="31" t="s">
        <v>26</v>
      </c>
      <c r="H31" s="27" t="s">
        <v>89</v>
      </c>
      <c r="I31" s="32">
        <v>0.59722222222222221</v>
      </c>
      <c r="J31" s="32">
        <v>0.66666666666666663</v>
      </c>
      <c r="K31" s="33">
        <f t="shared" si="0"/>
        <v>6.944444444444442E-2</v>
      </c>
      <c r="L31" s="34">
        <f t="shared" si="2"/>
        <v>59599</v>
      </c>
      <c r="M31" s="35">
        <v>59626</v>
      </c>
      <c r="N31" s="36">
        <f t="shared" si="1"/>
        <v>27</v>
      </c>
    </row>
    <row r="32" spans="1:14" ht="30" customHeight="1" x14ac:dyDescent="0.25">
      <c r="A32" s="25"/>
      <c r="B32" s="26">
        <v>44616</v>
      </c>
      <c r="C32" s="27" t="s">
        <v>22</v>
      </c>
      <c r="D32" s="28" t="s">
        <v>22</v>
      </c>
      <c r="E32" s="29" t="s">
        <v>46</v>
      </c>
      <c r="F32" s="30" t="s">
        <v>47</v>
      </c>
      <c r="G32" s="31" t="s">
        <v>48</v>
      </c>
      <c r="H32" s="39" t="s">
        <v>76</v>
      </c>
      <c r="I32" s="32">
        <v>0.4236111111111111</v>
      </c>
      <c r="J32" s="32">
        <v>0.45833333333333331</v>
      </c>
      <c r="K32" s="33">
        <f t="shared" si="0"/>
        <v>3.472222222222221E-2</v>
      </c>
      <c r="L32" s="34">
        <f t="shared" si="2"/>
        <v>59626</v>
      </c>
      <c r="M32" s="35">
        <v>59632</v>
      </c>
      <c r="N32" s="36">
        <f t="shared" si="1"/>
        <v>6</v>
      </c>
    </row>
    <row r="33" spans="1:14" ht="30" customHeight="1" x14ac:dyDescent="0.25">
      <c r="A33" s="25"/>
      <c r="B33" s="26">
        <v>44617</v>
      </c>
      <c r="C33" s="27" t="s">
        <v>22</v>
      </c>
      <c r="D33" s="28" t="s">
        <v>35</v>
      </c>
      <c r="E33" s="29" t="str">
        <f>IF(D33="","",VLOOKUP(D33,[1]SOLICITANTE!B$3:K$85,10))</f>
        <v>Gabinete nº 06 - Pav.VER - 1º andar</v>
      </c>
      <c r="F33" s="27" t="s">
        <v>25</v>
      </c>
      <c r="G33" s="31" t="s">
        <v>26</v>
      </c>
      <c r="H33" s="39" t="s">
        <v>90</v>
      </c>
      <c r="I33" s="32">
        <v>0.40277777777777773</v>
      </c>
      <c r="J33" s="32">
        <v>0.49305555555555558</v>
      </c>
      <c r="K33" s="33">
        <f t="shared" si="0"/>
        <v>9.0277777777777846E-2</v>
      </c>
      <c r="L33" s="34">
        <f t="shared" si="2"/>
        <v>59632</v>
      </c>
      <c r="M33" s="37">
        <v>59659</v>
      </c>
      <c r="N33" s="36">
        <f t="shared" si="1"/>
        <v>27</v>
      </c>
    </row>
    <row r="34" spans="1:14" x14ac:dyDescent="0.25">
      <c r="A34" s="25"/>
      <c r="B34" s="26">
        <v>44617</v>
      </c>
      <c r="C34" s="27" t="s">
        <v>22</v>
      </c>
      <c r="D34" s="28" t="s">
        <v>35</v>
      </c>
      <c r="E34" s="29" t="str">
        <f>IF(D34="","",VLOOKUP(D34,[1]SOLICITANTE!B$3:K$85,10))</f>
        <v>Gabinete nº 06 - Pav.VER - 1º andar</v>
      </c>
      <c r="F34" s="27" t="s">
        <v>91</v>
      </c>
      <c r="G34" s="31" t="s">
        <v>30</v>
      </c>
      <c r="H34" s="27" t="s">
        <v>92</v>
      </c>
      <c r="I34" s="32">
        <v>0.61111111111111105</v>
      </c>
      <c r="J34" s="32">
        <v>0.65972222222222221</v>
      </c>
      <c r="K34" s="33">
        <f t="shared" si="0"/>
        <v>4.861111111111116E-2</v>
      </c>
      <c r="L34" s="34">
        <f t="shared" si="2"/>
        <v>59659</v>
      </c>
      <c r="M34" s="37">
        <v>59686</v>
      </c>
      <c r="N34" s="36">
        <f t="shared" si="1"/>
        <v>27</v>
      </c>
    </row>
    <row r="35" spans="1:14" x14ac:dyDescent="0.25">
      <c r="A35" s="25"/>
      <c r="B35" s="26">
        <v>44617</v>
      </c>
      <c r="C35" s="27" t="s">
        <v>22</v>
      </c>
      <c r="D35" s="28" t="s">
        <v>88</v>
      </c>
      <c r="E35" s="29" t="str">
        <f>IF(D35="","",VLOOKUP(D35,[1]SOLICITANTE!B$3:K$85,10))</f>
        <v>Secretaria Geral - Pav. ADM - 2º andar</v>
      </c>
      <c r="F35" s="30" t="s">
        <v>25</v>
      </c>
      <c r="G35" s="31" t="s">
        <v>26</v>
      </c>
      <c r="H35" s="27" t="s">
        <v>89</v>
      </c>
      <c r="I35" s="32">
        <v>0.66666666666666663</v>
      </c>
      <c r="J35" s="32">
        <v>0.70486111111111116</v>
      </c>
      <c r="K35" s="33">
        <f t="shared" si="0"/>
        <v>3.8194444444444531E-2</v>
      </c>
      <c r="L35" s="34">
        <f t="shared" si="2"/>
        <v>59686</v>
      </c>
      <c r="M35" s="35">
        <v>59712</v>
      </c>
      <c r="N35" s="36">
        <f t="shared" si="1"/>
        <v>26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9:D17 D19:D23 D25:D35">
      <formula1>Solicita</formula1>
    </dataValidation>
    <dataValidation type="list" allowBlank="1" showInputMessage="1" showErrorMessage="1" sqref="D24 D18 C9:C35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G21 G9:G18 G23:G25 G27 G29:G35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2023-06-04T14:01:27Z</dcterms:created>
  <dcterms:modified xsi:type="dcterms:W3CDTF">2023-06-04T14:03:54Z</dcterms:modified>
</cp:coreProperties>
</file>