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56390148-6997-4778-99A2-D80F616F9E2A}" xr6:coauthVersionLast="47" xr6:coauthVersionMax="47" xr10:uidLastSave="{00000000-0000-0000-0000-000000000000}"/>
  <bookViews>
    <workbookView xWindow="-120" yWindow="-120" windowWidth="29040" windowHeight="15840" xr2:uid="{606AADD6-9906-4151-B76A-CC630E4ECE25}"/>
  </bookViews>
  <sheets>
    <sheet name="Planilha1" sheetId="1" r:id="rId1"/>
  </sheets>
  <externalReferences>
    <externalReference r:id="rId2"/>
  </externalReferences>
  <definedNames>
    <definedName name="_xlnm.Print_Area" localSheetId="0">Planilha1!$A$1:$O$33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N31" i="1" s="1"/>
  <c r="K31" i="1"/>
  <c r="E31" i="1"/>
  <c r="N30" i="1"/>
  <c r="K30" i="1"/>
  <c r="L29" i="1"/>
  <c r="N29" i="1" s="1"/>
  <c r="K29" i="1"/>
  <c r="E29" i="1"/>
  <c r="L28" i="1"/>
  <c r="N28" i="1" s="1"/>
  <c r="K28" i="1"/>
  <c r="E28" i="1"/>
  <c r="N27" i="1"/>
  <c r="L27" i="1"/>
  <c r="K27" i="1"/>
  <c r="E27" i="1"/>
  <c r="L26" i="1"/>
  <c r="N26" i="1" s="1"/>
  <c r="K26" i="1"/>
  <c r="L25" i="1"/>
  <c r="N25" i="1" s="1"/>
  <c r="K25" i="1"/>
  <c r="L24" i="1"/>
  <c r="N24" i="1" s="1"/>
  <c r="K24" i="1"/>
  <c r="E24" i="1"/>
  <c r="L23" i="1"/>
  <c r="N23" i="1" s="1"/>
  <c r="K23" i="1"/>
  <c r="E23" i="1"/>
  <c r="L22" i="1"/>
  <c r="N22" i="1" s="1"/>
  <c r="K22" i="1"/>
  <c r="N21" i="1"/>
  <c r="L21" i="1"/>
  <c r="K21" i="1"/>
  <c r="E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E17" i="1"/>
  <c r="L16" i="1"/>
  <c r="N16" i="1" s="1"/>
  <c r="K16" i="1"/>
  <c r="E16" i="1"/>
  <c r="L15" i="1"/>
  <c r="N15" i="1" s="1"/>
  <c r="K15" i="1"/>
  <c r="L14" i="1"/>
  <c r="N14" i="1" s="1"/>
  <c r="K14" i="1"/>
  <c r="E14" i="1"/>
  <c r="L13" i="1"/>
  <c r="N13" i="1" s="1"/>
  <c r="K13" i="1"/>
  <c r="L12" i="1"/>
  <c r="N12" i="1" s="1"/>
  <c r="K12" i="1"/>
  <c r="L11" i="1"/>
  <c r="N11" i="1" s="1"/>
  <c r="K11" i="1"/>
  <c r="E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<sst xmlns="http://schemas.openxmlformats.org/spreadsheetml/2006/main" count="150" uniqueCount="84">
  <si>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</si>
  <si>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</si>
  <si>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</si>
  <si>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</si>
  <si>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</si>
  <si>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</si>
  <si>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</si>
  <si>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</si>
  <si>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</si>
  <si>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</si>
  <si>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</si>
  <si>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</si>
  <si>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</si>
  <si>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</si>
  <si>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</si>
  <si>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</si>
  <si>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</si>
  <si>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</si>
  <si>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</si>
  <si>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</si>
  <si>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</si>
  <si>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</si>
  <si>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</si>
  <si>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Simões Gomes</t>
  </si>
  <si>
    <t>João Augusto Rios</t>
  </si>
  <si>
    <t>Secretaria Geral - Pav. ADM - 2º andar</t>
  </si>
  <si>
    <t>Santos</t>
  </si>
  <si>
    <t>Retirada de medalha Cezário Reis Lima</t>
  </si>
  <si>
    <t>Rosemar Amorim Oliveira</t>
  </si>
  <si>
    <t>Presidência</t>
  </si>
  <si>
    <t>VILA MIRIM</t>
  </si>
  <si>
    <t>Paço Municipal</t>
  </si>
  <si>
    <t>Entregar documentos na Prefeitura</t>
  </si>
  <si>
    <t>Wlamir Peruzzetto</t>
  </si>
  <si>
    <t>Marcos Linhares da Costa</t>
  </si>
  <si>
    <t>Bairro Mirim</t>
  </si>
  <si>
    <t>Verificar buracos em via pública: Rua 31 de março</t>
  </si>
  <si>
    <t>José de Jesus Ferreira Gonçalves</t>
  </si>
  <si>
    <t>Envio de ofícios ao Executivo 076 a 085/22</t>
  </si>
  <si>
    <t>MOT - Pav. ADM - Térreo</t>
  </si>
  <si>
    <t>Boqueirão</t>
  </si>
  <si>
    <t>Bairro Boqueirão</t>
  </si>
  <si>
    <t>Entrega de documentos na Prefeitura/ Lavagem de veículo oficial</t>
  </si>
  <si>
    <t>Jd. Aloha</t>
  </si>
  <si>
    <t>Bairro Aloha</t>
  </si>
  <si>
    <r>
      <t>Verificar buracos em via Pública: Rua Adria</t>
    </r>
    <r>
      <rPr>
        <b/>
        <sz val="11"/>
        <color theme="1"/>
        <rFont val="Calibri"/>
        <family val="2"/>
        <scheme val="minor"/>
      </rPr>
      <t>no Dias dos Santos</t>
    </r>
    <r>
      <rPr>
        <sz val="11"/>
        <color theme="1"/>
        <rFont val="Calibri"/>
        <family val="2"/>
        <scheme val="minor"/>
      </rPr>
      <t>/ Fiscalizar USAFA Guaramar</t>
    </r>
  </si>
  <si>
    <t>Sítio do Campo</t>
  </si>
  <si>
    <t>Bairro Sítio do Campo</t>
  </si>
  <si>
    <t>Entrega de Ofícios na Prefeitura/ Abastecimento de veículo oficial</t>
  </si>
  <si>
    <t>Wilson Luiz Costa</t>
  </si>
  <si>
    <t>Vila Sonia</t>
  </si>
  <si>
    <t>Fiscalização USAFA Vila Sonia - atender denúncia de munícipes</t>
  </si>
  <si>
    <t>Melvi</t>
  </si>
  <si>
    <t>Bairro Melvi</t>
  </si>
  <si>
    <t>Verificar buracos em via pública: Av. Wilson de Oliveira</t>
  </si>
  <si>
    <t>Eloy Robson Andrade Catão</t>
  </si>
  <si>
    <t>Gabinete no. 19 - Pav VER - 2o. Andar</t>
  </si>
  <si>
    <t>Reunião Secretaria de Saúde com Diretores de USAFAs/ entrega de ofício Secretaria de Transito</t>
  </si>
  <si>
    <t>Caroline Pereira Binato</t>
  </si>
  <si>
    <t>Gabinete no. 01 - Pav. VER - 1o. Andar</t>
  </si>
  <si>
    <t>Ocian</t>
  </si>
  <si>
    <t>Bairro Ocian</t>
  </si>
  <si>
    <t>Participação Projeto Parlamento Jovem CMPG - Colégio Universo</t>
  </si>
  <si>
    <t>Jd. Glória</t>
  </si>
  <si>
    <t>Bairro Jd. Glória</t>
  </si>
  <si>
    <t>Participação Projeto Parlamento Jovem CMPG EM Elza Oliveira de Carvalho</t>
  </si>
  <si>
    <t>Maria Cremilda Couto</t>
  </si>
  <si>
    <t>Fiscalização Hospital Irmã Dulce</t>
  </si>
  <si>
    <t>Reunião Secretaria Assusntos Institucionais para discussão sobre o Fórum de Turismo</t>
  </si>
  <si>
    <t>Verificar bueiros entupidos em via pública: Rua Osmar Antoniolli</t>
  </si>
  <si>
    <t>Esmeralda</t>
  </si>
  <si>
    <t>Bairro Esmeralda</t>
  </si>
  <si>
    <t>Verificar denúncia ref. USAFA Esmeralda</t>
  </si>
  <si>
    <t>Reunião na Secretaria de Finanças para tratar sobre licenças provisórias dos ambulantes</t>
  </si>
  <si>
    <t>Abastecimento de veículo oficial</t>
  </si>
  <si>
    <t>Anderson Oliveira Costa</t>
  </si>
  <si>
    <t>Reunião com Prefeita</t>
  </si>
  <si>
    <t xml:space="preserve">Reunião com Presidente Câmara de Santos a fim de discutir assuntos relativos a Segurança Pública </t>
  </si>
  <si>
    <t>Wesley Wendel de Souza Martins</t>
  </si>
  <si>
    <t>FIN - Pav. ADM - 1º andar</t>
  </si>
  <si>
    <t>FORTE</t>
  </si>
  <si>
    <t>Bairro Forte</t>
  </si>
  <si>
    <t>postagem correspondência</t>
  </si>
  <si>
    <t>Envio de ofício ao Executivo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</si>
</sst>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728C-32CF-4CC9-867F-C85BD6883720}">
  <dimension ref="A1:N31"/>
  <sheetViews>
    <sheetView tabSelected="1" view="pageBreakPreview" zoomScale="60" zoomScaleNormal="100" workbookViewId="0">
      <selection activeCell="A9" sqref="A9:XFD31"/>
    </sheetView>
  </sheetViews>
  <sheetFormatPr defaultRowHeight="15" x14ac:dyDescent="0.25"/>
  <cols>
    <col min="2" max="2" width="12.5703125" bestFit="1" customWidth="1"/>
    <col min="3" max="3" width="24" bestFit="1" customWidth="1"/>
    <col min="4" max="4" width="43.7109375" customWidth="1"/>
    <col min="5" max="5" width="41.85546875" bestFit="1" customWidth="1"/>
    <col min="6" max="6" width="25.85546875" customWidth="1"/>
    <col min="7" max="7" width="29.42578125" customWidth="1"/>
    <col min="8" max="8" width="68.28515625" bestFit="1" customWidth="1"/>
    <col min="9" max="9" width="13.140625" customWidth="1"/>
    <col min="10" max="10" width="14.42578125" customWidth="1"/>
    <col min="11" max="11" width="12.28515625" customWidth="1"/>
    <col min="12" max="12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67465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44652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26</v>
      </c>
      <c r="H9" s="27" t="s">
        <v>27</v>
      </c>
      <c r="I9" s="32">
        <v>0.4375</v>
      </c>
      <c r="J9" s="32">
        <v>0.51041666666666663</v>
      </c>
      <c r="K9" s="33">
        <f t="shared" ref="K9:K31" si="0">IF(I9="","",IF(J9="","",J9-I9))</f>
        <v>7.291666666666663E-2</v>
      </c>
      <c r="L9" s="34">
        <v>67465</v>
      </c>
      <c r="M9" s="35">
        <v>67517</v>
      </c>
      <c r="N9" s="36">
        <f t="shared" ref="N9:N31" si="1">IF(M9=0,"",M9-L9)</f>
        <v>52</v>
      </c>
    </row>
    <row r="10" spans="1:14" ht="30" customHeight="1" x14ac:dyDescent="0.25">
      <c r="A10" s="25"/>
      <c r="B10" s="26">
        <v>44652</v>
      </c>
      <c r="C10" s="27" t="s">
        <v>23</v>
      </c>
      <c r="D10" s="26" t="s">
        <v>28</v>
      </c>
      <c r="E10" s="29" t="s">
        <v>29</v>
      </c>
      <c r="F10" s="30" t="s">
        <v>30</v>
      </c>
      <c r="G10" s="31" t="s">
        <v>31</v>
      </c>
      <c r="H10" s="27" t="s">
        <v>32</v>
      </c>
      <c r="I10" s="32">
        <v>0.65277777777777779</v>
      </c>
      <c r="J10" s="32">
        <v>0.70833333333333337</v>
      </c>
      <c r="K10" s="33">
        <f t="shared" si="0"/>
        <v>5.555555555555558E-2</v>
      </c>
      <c r="L10" s="34">
        <f t="shared" ref="L10:L31" si="2">M9</f>
        <v>67517</v>
      </c>
      <c r="M10" s="35">
        <v>67542</v>
      </c>
      <c r="N10" s="36">
        <f t="shared" si="1"/>
        <v>25</v>
      </c>
    </row>
    <row r="11" spans="1:14" ht="30" customHeight="1" x14ac:dyDescent="0.25">
      <c r="A11" s="37"/>
      <c r="B11" s="38">
        <v>44655</v>
      </c>
      <c r="C11" s="39" t="s">
        <v>33</v>
      </c>
      <c r="D11" s="40" t="s">
        <v>34</v>
      </c>
      <c r="E11" s="41" t="str">
        <f>IF(D11="","",VLOOKUP(D11,[1]SOLICITANTE!B$3:K$85,10))</f>
        <v>Gabinete nº 22 - Pav. VER - 2º andar</v>
      </c>
      <c r="F11" s="39" t="s">
        <v>30</v>
      </c>
      <c r="G11" s="42" t="s">
        <v>35</v>
      </c>
      <c r="H11" s="39" t="s">
        <v>36</v>
      </c>
      <c r="I11" s="43">
        <v>0.3888888888888889</v>
      </c>
      <c r="J11" s="43">
        <v>0.44444444444444442</v>
      </c>
      <c r="K11" s="44">
        <f t="shared" si="0"/>
        <v>5.5555555555555525E-2</v>
      </c>
      <c r="L11" s="45">
        <f t="shared" si="2"/>
        <v>67542</v>
      </c>
      <c r="M11" s="46">
        <v>67566</v>
      </c>
      <c r="N11" s="47">
        <f t="shared" si="1"/>
        <v>24</v>
      </c>
    </row>
    <row r="12" spans="1:14" ht="30" customHeight="1" x14ac:dyDescent="0.25">
      <c r="A12" s="25"/>
      <c r="B12" s="26">
        <v>44655</v>
      </c>
      <c r="C12" s="27" t="s">
        <v>33</v>
      </c>
      <c r="D12" s="26" t="s">
        <v>37</v>
      </c>
      <c r="E12" s="29" t="s">
        <v>25</v>
      </c>
      <c r="F12" s="30" t="s">
        <v>30</v>
      </c>
      <c r="G12" s="31" t="s">
        <v>31</v>
      </c>
      <c r="H12" s="27" t="s">
        <v>38</v>
      </c>
      <c r="I12" s="32">
        <v>0.66666666666666663</v>
      </c>
      <c r="J12" s="32">
        <v>0.71527777777777779</v>
      </c>
      <c r="K12" s="33">
        <f t="shared" si="0"/>
        <v>4.861111111111116E-2</v>
      </c>
      <c r="L12" s="34">
        <f t="shared" si="2"/>
        <v>67566</v>
      </c>
      <c r="M12" s="35">
        <v>67589</v>
      </c>
      <c r="N12" s="36">
        <f t="shared" si="1"/>
        <v>23</v>
      </c>
    </row>
    <row r="13" spans="1:14" ht="30" customHeight="1" x14ac:dyDescent="0.25">
      <c r="A13" s="25"/>
      <c r="B13" s="26">
        <v>44656</v>
      </c>
      <c r="C13" s="27" t="s">
        <v>33</v>
      </c>
      <c r="D13" s="28" t="s">
        <v>33</v>
      </c>
      <c r="E13" s="29" t="s">
        <v>39</v>
      </c>
      <c r="F13" s="30" t="s">
        <v>40</v>
      </c>
      <c r="G13" s="31" t="s">
        <v>41</v>
      </c>
      <c r="H13" s="27" t="s">
        <v>42</v>
      </c>
      <c r="I13" s="32">
        <v>0.33333333333333331</v>
      </c>
      <c r="J13" s="32">
        <v>0.41666666666666669</v>
      </c>
      <c r="K13" s="33">
        <f t="shared" si="0"/>
        <v>8.333333333333337E-2</v>
      </c>
      <c r="L13" s="34">
        <f t="shared" si="2"/>
        <v>67589</v>
      </c>
      <c r="M13" s="35">
        <v>67592</v>
      </c>
      <c r="N13" s="36">
        <f t="shared" si="1"/>
        <v>3</v>
      </c>
    </row>
    <row r="14" spans="1:14" ht="30" customHeight="1" x14ac:dyDescent="0.25">
      <c r="A14" s="25"/>
      <c r="B14" s="26">
        <v>44657</v>
      </c>
      <c r="C14" s="27" t="s">
        <v>33</v>
      </c>
      <c r="D14" s="28" t="s">
        <v>34</v>
      </c>
      <c r="E14" s="29" t="str">
        <f>IF(D14="","",VLOOKUP(D14,[1]SOLICITANTE!B$3:K$85,10))</f>
        <v>Gabinete nº 22 - Pav. VER - 2º andar</v>
      </c>
      <c r="F14" s="27" t="s">
        <v>43</v>
      </c>
      <c r="G14" s="31" t="s">
        <v>44</v>
      </c>
      <c r="H14" s="39" t="s">
        <v>45</v>
      </c>
      <c r="I14" s="32">
        <v>0.375</v>
      </c>
      <c r="J14" s="32">
        <v>0.46875</v>
      </c>
      <c r="K14" s="33">
        <f t="shared" si="0"/>
        <v>9.375E-2</v>
      </c>
      <c r="L14" s="34">
        <f t="shared" si="2"/>
        <v>67592</v>
      </c>
      <c r="M14" s="48">
        <v>67651</v>
      </c>
      <c r="N14" s="36">
        <f t="shared" si="1"/>
        <v>59</v>
      </c>
    </row>
    <row r="15" spans="1:14" ht="30" customHeight="1" x14ac:dyDescent="0.25">
      <c r="A15" s="25"/>
      <c r="B15" s="26">
        <v>44657</v>
      </c>
      <c r="C15" s="27" t="s">
        <v>33</v>
      </c>
      <c r="D15" s="28" t="s">
        <v>33</v>
      </c>
      <c r="E15" s="29" t="s">
        <v>39</v>
      </c>
      <c r="F15" s="30" t="s">
        <v>46</v>
      </c>
      <c r="G15" s="31" t="s">
        <v>47</v>
      </c>
      <c r="H15" s="39" t="s">
        <v>48</v>
      </c>
      <c r="I15" s="32">
        <v>0.47569444444444442</v>
      </c>
      <c r="J15" s="32">
        <v>0.5</v>
      </c>
      <c r="K15" s="33">
        <f t="shared" si="0"/>
        <v>2.430555555555558E-2</v>
      </c>
      <c r="L15" s="34">
        <f t="shared" si="2"/>
        <v>67651</v>
      </c>
      <c r="M15" s="35">
        <v>67677</v>
      </c>
      <c r="N15" s="36">
        <f t="shared" si="1"/>
        <v>26</v>
      </c>
    </row>
    <row r="16" spans="1:14" ht="30" customHeight="1" x14ac:dyDescent="0.25">
      <c r="A16" s="25"/>
      <c r="B16" s="26">
        <v>44657</v>
      </c>
      <c r="C16" s="27" t="s">
        <v>33</v>
      </c>
      <c r="D16" s="28" t="s">
        <v>49</v>
      </c>
      <c r="E16" s="29" t="str">
        <f>IF(D16="","",VLOOKUP(D16,[1]SOLICITANTE!B$3:K$85,10))</f>
        <v>Gabinete nº 14 - Pav. VER - 2º andar</v>
      </c>
      <c r="F16" s="27" t="s">
        <v>50</v>
      </c>
      <c r="G16" s="31" t="s">
        <v>50</v>
      </c>
      <c r="H16" s="39" t="s">
        <v>51</v>
      </c>
      <c r="I16" s="32">
        <v>0.60416666666666663</v>
      </c>
      <c r="J16" s="32">
        <v>0.66666666666666663</v>
      </c>
      <c r="K16" s="33">
        <f t="shared" si="0"/>
        <v>6.25E-2</v>
      </c>
      <c r="L16" s="34">
        <f t="shared" si="2"/>
        <v>67677</v>
      </c>
      <c r="M16" s="48">
        <v>67695</v>
      </c>
      <c r="N16" s="36">
        <f t="shared" si="1"/>
        <v>18</v>
      </c>
    </row>
    <row r="17" spans="1:14" ht="30" customHeight="1" x14ac:dyDescent="0.25">
      <c r="A17" s="25"/>
      <c r="B17" s="26">
        <v>44658</v>
      </c>
      <c r="C17" s="27" t="s">
        <v>33</v>
      </c>
      <c r="D17" s="28" t="s">
        <v>34</v>
      </c>
      <c r="E17" s="29" t="str">
        <f>IF(D17="","",VLOOKUP(D17,[1]SOLICITANTE!B$3:K$85,10))</f>
        <v>Gabinete nº 22 - Pav. VER - 2º andar</v>
      </c>
      <c r="F17" s="27" t="s">
        <v>52</v>
      </c>
      <c r="G17" s="31" t="s">
        <v>53</v>
      </c>
      <c r="H17" s="39" t="s">
        <v>54</v>
      </c>
      <c r="I17" s="32">
        <v>0.375</v>
      </c>
      <c r="J17" s="32">
        <v>0.42708333333333331</v>
      </c>
      <c r="K17" s="33">
        <f t="shared" si="0"/>
        <v>5.2083333333333315E-2</v>
      </c>
      <c r="L17" s="34">
        <f t="shared" si="2"/>
        <v>67695</v>
      </c>
      <c r="M17" s="48">
        <v>67729</v>
      </c>
      <c r="N17" s="36">
        <f t="shared" si="1"/>
        <v>34</v>
      </c>
    </row>
    <row r="18" spans="1:14" ht="30" customHeight="1" x14ac:dyDescent="0.25">
      <c r="A18" s="25"/>
      <c r="B18" s="26">
        <v>44658</v>
      </c>
      <c r="C18" s="27" t="s">
        <v>33</v>
      </c>
      <c r="D18" s="28" t="s">
        <v>55</v>
      </c>
      <c r="E18" s="29" t="s">
        <v>56</v>
      </c>
      <c r="F18" s="27" t="s">
        <v>30</v>
      </c>
      <c r="G18" s="31" t="s">
        <v>31</v>
      </c>
      <c r="H18" s="39" t="s">
        <v>57</v>
      </c>
      <c r="I18" s="32">
        <v>0.58333333333333337</v>
      </c>
      <c r="J18" s="32">
        <v>0.65277777777777779</v>
      </c>
      <c r="K18" s="33">
        <f t="shared" si="0"/>
        <v>6.944444444444442E-2</v>
      </c>
      <c r="L18" s="34">
        <f t="shared" si="2"/>
        <v>67729</v>
      </c>
      <c r="M18" s="48">
        <v>67751</v>
      </c>
      <c r="N18" s="36">
        <f t="shared" si="1"/>
        <v>22</v>
      </c>
    </row>
    <row r="19" spans="1:14" ht="30" customHeight="1" x14ac:dyDescent="0.25">
      <c r="A19" s="25"/>
      <c r="B19" s="26">
        <v>44659</v>
      </c>
      <c r="C19" s="27" t="s">
        <v>33</v>
      </c>
      <c r="D19" s="26" t="s">
        <v>58</v>
      </c>
      <c r="E19" s="29" t="s">
        <v>59</v>
      </c>
      <c r="F19" s="27" t="s">
        <v>60</v>
      </c>
      <c r="G19" s="31" t="s">
        <v>61</v>
      </c>
      <c r="H19" s="49" t="s">
        <v>62</v>
      </c>
      <c r="I19" s="32">
        <v>0.375</v>
      </c>
      <c r="J19" s="32">
        <v>0.41666666666666669</v>
      </c>
      <c r="K19" s="33">
        <f t="shared" si="0"/>
        <v>4.1666666666666685E-2</v>
      </c>
      <c r="L19" s="34">
        <f t="shared" si="2"/>
        <v>67751</v>
      </c>
      <c r="M19" s="48">
        <v>67768</v>
      </c>
      <c r="N19" s="36">
        <f t="shared" si="1"/>
        <v>17</v>
      </c>
    </row>
    <row r="20" spans="1:14" ht="30" customHeight="1" x14ac:dyDescent="0.25">
      <c r="A20" s="25"/>
      <c r="B20" s="26">
        <v>44659</v>
      </c>
      <c r="C20" s="27" t="s">
        <v>33</v>
      </c>
      <c r="D20" s="26" t="s">
        <v>58</v>
      </c>
      <c r="E20" s="29" t="s">
        <v>59</v>
      </c>
      <c r="F20" s="27" t="s">
        <v>63</v>
      </c>
      <c r="G20" s="31" t="s">
        <v>64</v>
      </c>
      <c r="H20" s="49" t="s">
        <v>65</v>
      </c>
      <c r="I20" s="32">
        <v>0.47916666666666669</v>
      </c>
      <c r="J20" s="32">
        <v>0.50694444444444442</v>
      </c>
      <c r="K20" s="33">
        <f t="shared" si="0"/>
        <v>2.7777777777777735E-2</v>
      </c>
      <c r="L20" s="34">
        <f t="shared" si="2"/>
        <v>67768</v>
      </c>
      <c r="M20" s="48">
        <v>67776</v>
      </c>
      <c r="N20" s="36">
        <f t="shared" si="1"/>
        <v>8</v>
      </c>
    </row>
    <row r="21" spans="1:14" ht="30" customHeight="1" x14ac:dyDescent="0.25">
      <c r="A21" s="25"/>
      <c r="B21" s="26">
        <v>44662</v>
      </c>
      <c r="C21" s="27" t="s">
        <v>33</v>
      </c>
      <c r="D21" s="28" t="s">
        <v>66</v>
      </c>
      <c r="E21" s="29" t="str">
        <f>IF(D21="","",VLOOKUP(D21,[1]SOLICITANTE!B$3:K$85,10))</f>
        <v>Gabinete nº 21 - Pav. VER - 2º andar</v>
      </c>
      <c r="F21" s="30" t="s">
        <v>40</v>
      </c>
      <c r="G21" s="31" t="s">
        <v>41</v>
      </c>
      <c r="H21" s="27" t="s">
        <v>67</v>
      </c>
      <c r="I21" s="32">
        <v>0.38541666666666669</v>
      </c>
      <c r="J21" s="32">
        <v>0.43055555555555558</v>
      </c>
      <c r="K21" s="33">
        <f t="shared" si="0"/>
        <v>4.5138888888888895E-2</v>
      </c>
      <c r="L21" s="34">
        <f t="shared" si="2"/>
        <v>67776</v>
      </c>
      <c r="M21" s="35">
        <v>67778</v>
      </c>
      <c r="N21" s="36">
        <f t="shared" si="1"/>
        <v>2</v>
      </c>
    </row>
    <row r="22" spans="1:14" ht="30" customHeight="1" x14ac:dyDescent="0.25">
      <c r="A22" s="25"/>
      <c r="B22" s="26">
        <v>44664</v>
      </c>
      <c r="C22" s="27" t="s">
        <v>33</v>
      </c>
      <c r="D22" s="28" t="s">
        <v>55</v>
      </c>
      <c r="E22" s="29" t="s">
        <v>56</v>
      </c>
      <c r="F22" s="27" t="s">
        <v>30</v>
      </c>
      <c r="G22" s="31" t="s">
        <v>31</v>
      </c>
      <c r="H22" s="39" t="s">
        <v>68</v>
      </c>
      <c r="I22" s="32">
        <v>0.38541666666666669</v>
      </c>
      <c r="J22" s="32">
        <v>0.49305555555555558</v>
      </c>
      <c r="K22" s="33">
        <f t="shared" si="0"/>
        <v>0.1076388888888889</v>
      </c>
      <c r="L22" s="34">
        <f t="shared" si="2"/>
        <v>67778</v>
      </c>
      <c r="M22" s="48">
        <v>67800</v>
      </c>
      <c r="N22" s="36">
        <f t="shared" si="1"/>
        <v>22</v>
      </c>
    </row>
    <row r="23" spans="1:14" ht="30" customHeight="1" x14ac:dyDescent="0.25">
      <c r="A23" s="25"/>
      <c r="B23" s="26">
        <v>44669</v>
      </c>
      <c r="C23" s="27" t="s">
        <v>33</v>
      </c>
      <c r="D23" s="28" t="s">
        <v>34</v>
      </c>
      <c r="E23" s="29" t="str">
        <f>IF(D23="","",VLOOKUP(D23,[1]SOLICITANTE!B$3:K$85,10))</f>
        <v>Gabinete nº 22 - Pav. VER - 2º andar</v>
      </c>
      <c r="F23" s="27" t="s">
        <v>30</v>
      </c>
      <c r="G23" s="31" t="s">
        <v>35</v>
      </c>
      <c r="H23" s="39" t="s">
        <v>69</v>
      </c>
      <c r="I23" s="32">
        <v>0.375</v>
      </c>
      <c r="J23" s="32">
        <v>0.47916666666666669</v>
      </c>
      <c r="K23" s="33">
        <f t="shared" si="0"/>
        <v>0.10416666666666669</v>
      </c>
      <c r="L23" s="34">
        <f t="shared" si="2"/>
        <v>67800</v>
      </c>
      <c r="M23" s="48">
        <v>67839</v>
      </c>
      <c r="N23" s="36">
        <f t="shared" si="1"/>
        <v>39</v>
      </c>
    </row>
    <row r="24" spans="1:14" ht="30" customHeight="1" x14ac:dyDescent="0.25">
      <c r="A24" s="25"/>
      <c r="B24" s="26">
        <v>44670</v>
      </c>
      <c r="C24" s="27" t="s">
        <v>33</v>
      </c>
      <c r="D24" s="28" t="s">
        <v>49</v>
      </c>
      <c r="E24" s="29" t="str">
        <f>IF(D24="","",VLOOKUP(D24,[1]SOLICITANTE!B$3:K$85,10))</f>
        <v>Gabinete nº 14 - Pav. VER - 2º andar</v>
      </c>
      <c r="F24" s="30" t="s">
        <v>70</v>
      </c>
      <c r="G24" s="31" t="s">
        <v>71</v>
      </c>
      <c r="H24" s="27" t="s">
        <v>72</v>
      </c>
      <c r="I24" s="32">
        <v>0.40972222222222227</v>
      </c>
      <c r="J24" s="32">
        <v>0.47222222222222227</v>
      </c>
      <c r="K24" s="33">
        <f t="shared" si="0"/>
        <v>6.25E-2</v>
      </c>
      <c r="L24" s="34">
        <f t="shared" si="2"/>
        <v>67839</v>
      </c>
      <c r="M24" s="35">
        <v>67866</v>
      </c>
      <c r="N24" s="36">
        <f t="shared" si="1"/>
        <v>27</v>
      </c>
    </row>
    <row r="25" spans="1:14" ht="30" customHeight="1" x14ac:dyDescent="0.25">
      <c r="A25" s="25"/>
      <c r="B25" s="26">
        <v>44671</v>
      </c>
      <c r="C25" s="27" t="s">
        <v>33</v>
      </c>
      <c r="D25" s="28" t="s">
        <v>55</v>
      </c>
      <c r="E25" s="29" t="s">
        <v>56</v>
      </c>
      <c r="F25" s="27" t="s">
        <v>30</v>
      </c>
      <c r="G25" s="31" t="s">
        <v>31</v>
      </c>
      <c r="H25" s="39" t="s">
        <v>73</v>
      </c>
      <c r="I25" s="32">
        <v>0.58333333333333337</v>
      </c>
      <c r="J25" s="32">
        <v>0.69791666666666663</v>
      </c>
      <c r="K25" s="33">
        <f t="shared" si="0"/>
        <v>0.11458333333333326</v>
      </c>
      <c r="L25" s="34">
        <f t="shared" si="2"/>
        <v>67866</v>
      </c>
      <c r="M25" s="48">
        <v>67885</v>
      </c>
      <c r="N25" s="36">
        <f t="shared" si="1"/>
        <v>19</v>
      </c>
    </row>
    <row r="26" spans="1:14" ht="30" customHeight="1" x14ac:dyDescent="0.25">
      <c r="A26" s="25"/>
      <c r="B26" s="26">
        <v>44671</v>
      </c>
      <c r="C26" s="27" t="s">
        <v>33</v>
      </c>
      <c r="D26" s="28" t="s">
        <v>33</v>
      </c>
      <c r="E26" s="29" t="s">
        <v>39</v>
      </c>
      <c r="F26" s="30" t="s">
        <v>46</v>
      </c>
      <c r="G26" s="31" t="s">
        <v>47</v>
      </c>
      <c r="H26" s="27" t="s">
        <v>74</v>
      </c>
      <c r="I26" s="32">
        <v>0.71527777777777779</v>
      </c>
      <c r="J26" s="32">
        <v>0.73958333333333337</v>
      </c>
      <c r="K26" s="33">
        <f t="shared" si="0"/>
        <v>2.430555555555558E-2</v>
      </c>
      <c r="L26" s="34">
        <f t="shared" si="2"/>
        <v>67885</v>
      </c>
      <c r="M26" s="35">
        <v>67891</v>
      </c>
      <c r="N26" s="36">
        <f t="shared" si="1"/>
        <v>6</v>
      </c>
    </row>
    <row r="27" spans="1:14" ht="30" customHeight="1" x14ac:dyDescent="0.25">
      <c r="A27" s="25"/>
      <c r="B27" s="26">
        <v>44676</v>
      </c>
      <c r="C27" s="27" t="s">
        <v>33</v>
      </c>
      <c r="D27" s="28" t="s">
        <v>34</v>
      </c>
      <c r="E27" s="29" t="str">
        <f>IF(D27="","",VLOOKUP(D27,[1]SOLICITANTE!B$3:K$85,10))</f>
        <v>Gabinete nº 22 - Pav. VER - 2º andar</v>
      </c>
      <c r="F27" s="27" t="s">
        <v>30</v>
      </c>
      <c r="G27" s="31" t="s">
        <v>35</v>
      </c>
      <c r="H27" s="39" t="s">
        <v>69</v>
      </c>
      <c r="I27" s="32">
        <v>0.41666666666666669</v>
      </c>
      <c r="J27" s="32">
        <v>0.47916666666666669</v>
      </c>
      <c r="K27" s="33">
        <f t="shared" si="0"/>
        <v>6.25E-2</v>
      </c>
      <c r="L27" s="34">
        <f t="shared" si="2"/>
        <v>67891</v>
      </c>
      <c r="M27" s="48">
        <v>67911</v>
      </c>
      <c r="N27" s="36">
        <f t="shared" si="1"/>
        <v>20</v>
      </c>
    </row>
    <row r="28" spans="1:14" ht="30" customHeight="1" x14ac:dyDescent="0.25">
      <c r="A28" s="25"/>
      <c r="B28" s="26">
        <v>44677</v>
      </c>
      <c r="C28" s="27" t="s">
        <v>33</v>
      </c>
      <c r="D28" s="28" t="s">
        <v>75</v>
      </c>
      <c r="E28" s="29" t="str">
        <f>IF(D28="","",VLOOKUP(D28,[1]SOLICITANTE!B$3:K$85,10))</f>
        <v>Gabinete nº 04 - Pav.VER - 1º andar</v>
      </c>
      <c r="F28" s="27" t="s">
        <v>30</v>
      </c>
      <c r="G28" s="31" t="s">
        <v>31</v>
      </c>
      <c r="H28" s="27" t="s">
        <v>76</v>
      </c>
      <c r="I28" s="32">
        <v>0.375</v>
      </c>
      <c r="J28" s="32">
        <v>0.48958333333333331</v>
      </c>
      <c r="K28" s="33">
        <f t="shared" si="0"/>
        <v>0.11458333333333331</v>
      </c>
      <c r="L28" s="34">
        <f t="shared" si="2"/>
        <v>67911</v>
      </c>
      <c r="M28" s="48">
        <v>67938</v>
      </c>
      <c r="N28" s="36">
        <f t="shared" si="1"/>
        <v>27</v>
      </c>
    </row>
    <row r="29" spans="1:14" ht="30" customHeight="1" x14ac:dyDescent="0.25">
      <c r="A29" s="25"/>
      <c r="B29" s="26">
        <v>44677</v>
      </c>
      <c r="C29" s="27" t="s">
        <v>33</v>
      </c>
      <c r="D29" s="28" t="s">
        <v>34</v>
      </c>
      <c r="E29" s="29" t="str">
        <f>IF(D29="","",VLOOKUP(D29,[1]SOLICITANTE!B$3:K$85,10))</f>
        <v>Gabinete nº 22 - Pav. VER - 2º andar</v>
      </c>
      <c r="F29" s="27" t="s">
        <v>26</v>
      </c>
      <c r="G29" s="31" t="s">
        <v>26</v>
      </c>
      <c r="H29" s="39" t="s">
        <v>77</v>
      </c>
      <c r="I29" s="32">
        <v>0.54861111111111105</v>
      </c>
      <c r="J29" s="32">
        <v>0.64583333333333337</v>
      </c>
      <c r="K29" s="33">
        <f t="shared" si="0"/>
        <v>9.7222222222222321E-2</v>
      </c>
      <c r="L29" s="34">
        <f t="shared" si="2"/>
        <v>67938</v>
      </c>
      <c r="M29" s="48">
        <v>67988</v>
      </c>
      <c r="N29" s="36">
        <f t="shared" si="1"/>
        <v>50</v>
      </c>
    </row>
    <row r="30" spans="1:14" ht="30" customHeight="1" x14ac:dyDescent="0.25">
      <c r="A30" s="25"/>
      <c r="B30" s="26">
        <v>44677</v>
      </c>
      <c r="C30" s="27" t="s">
        <v>33</v>
      </c>
      <c r="D30" s="28" t="s">
        <v>78</v>
      </c>
      <c r="E30" s="29" t="s">
        <v>79</v>
      </c>
      <c r="F30" s="30" t="s">
        <v>80</v>
      </c>
      <c r="G30" s="31" t="s">
        <v>81</v>
      </c>
      <c r="H30" s="27" t="s">
        <v>82</v>
      </c>
      <c r="I30" s="32">
        <v>0.65625</v>
      </c>
      <c r="J30" s="32">
        <v>0.67708333333333337</v>
      </c>
      <c r="K30" s="33">
        <f t="shared" si="0"/>
        <v>2.083333333333337E-2</v>
      </c>
      <c r="L30" s="34">
        <v>67988</v>
      </c>
      <c r="M30" s="35">
        <v>67995</v>
      </c>
      <c r="N30" s="36">
        <f t="shared" si="1"/>
        <v>7</v>
      </c>
    </row>
    <row r="31" spans="1:14" ht="30" customHeight="1" x14ac:dyDescent="0.25">
      <c r="A31" s="25"/>
      <c r="B31" s="26">
        <v>44677</v>
      </c>
      <c r="C31" s="27" t="s">
        <v>33</v>
      </c>
      <c r="D31" s="28" t="s">
        <v>37</v>
      </c>
      <c r="E31" s="29" t="str">
        <f>IF(D31="","",VLOOKUP(D31,[1]SOLICITANTE!B$3:K$85,10))</f>
        <v>Secretaria Geral - Pav. ADM - 2º andar</v>
      </c>
      <c r="F31" s="30" t="s">
        <v>30</v>
      </c>
      <c r="G31" s="31" t="s">
        <v>31</v>
      </c>
      <c r="H31" s="27" t="s">
        <v>83</v>
      </c>
      <c r="I31" s="32">
        <v>0.68055555555555547</v>
      </c>
      <c r="J31" s="32">
        <v>0.71875</v>
      </c>
      <c r="K31" s="33">
        <f t="shared" si="0"/>
        <v>3.8194444444444531E-2</v>
      </c>
      <c r="L31" s="34">
        <f t="shared" si="2"/>
        <v>67995</v>
      </c>
      <c r="M31" s="35">
        <v>68015</v>
      </c>
      <c r="N31" s="36">
        <f t="shared" si="1"/>
        <v>20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31 C9:C31" xr:uid="{979D5AF7-E31A-455E-98AB-3F253682C9DA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3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2023-06-01T18:46:44Z</dcterms:created>
  <dcterms:modified xsi:type="dcterms:W3CDTF">2023-06-01T18:53:13Z</dcterms:modified>
</cp:coreProperties>
</file>