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13_ncr:1_{09B9A95A-9F74-4273-A738-872DE7656B5C}" xr6:coauthVersionLast="47" xr6:coauthVersionMax="47" xr10:uidLastSave="{00000000-0000-0000-0000-000000000000}"/>
  <bookViews>
    <workbookView xWindow="-120" yWindow="-120" windowWidth="29040" windowHeight="15840" xr2:uid="{801F1825-26BB-47A2-90D8-90A2FFA62EA4}"/>
  </bookViews>
  <sheets>
    <sheet name="Planilha1" sheetId="1" r:id="rId1"/>
  </sheets>
  <externalReferences>
    <externalReference r:id="rId2"/>
  </externalReferences>
  <definedNames>
    <definedName name="_xlnm.Print_Area" localSheetId="0">Planilha1!$A$1:$N$26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N25" i="1" s="1"/>
  <c r="K25" i="1"/>
  <c r="L24" i="1"/>
  <c r="N24" i="1" s="1"/>
  <c r="K24" i="1"/>
  <c r="L23" i="1"/>
  <c r="N23" i="1" s="1"/>
  <c r="K23" i="1"/>
  <c r="E23" i="1"/>
  <c r="L22" i="1"/>
  <c r="N22" i="1" s="1"/>
  <c r="K22" i="1"/>
  <c r="E22" i="1"/>
  <c r="L21" i="1"/>
  <c r="N21" i="1" s="1"/>
  <c r="K21" i="1"/>
  <c r="E21" i="1"/>
  <c r="L20" i="1"/>
  <c r="N20" i="1" s="1"/>
  <c r="K20" i="1"/>
  <c r="E20" i="1"/>
  <c r="N19" i="1"/>
  <c r="K19" i="1"/>
  <c r="L18" i="1"/>
  <c r="N18" i="1" s="1"/>
  <c r="K18" i="1"/>
  <c r="L17" i="1"/>
  <c r="N17" i="1" s="1"/>
  <c r="K17" i="1"/>
  <c r="L16" i="1"/>
  <c r="N16" i="1" s="1"/>
  <c r="K16" i="1"/>
  <c r="E16" i="1"/>
  <c r="L15" i="1"/>
  <c r="N15" i="1" s="1"/>
  <c r="K15" i="1"/>
  <c r="E15" i="1"/>
  <c r="L14" i="1"/>
  <c r="N14" i="1" s="1"/>
  <c r="K14" i="1"/>
  <c r="N13" i="1"/>
  <c r="L13" i="1"/>
  <c r="K13" i="1"/>
  <c r="L12" i="1"/>
  <c r="N12" i="1" s="1"/>
  <c r="K12" i="1"/>
  <c r="E12" i="1"/>
  <c r="L11" i="1"/>
  <c r="N11" i="1" s="1"/>
  <c r="K11" i="1"/>
  <c r="N10" i="1"/>
  <c r="K10" i="1"/>
  <c r="E10" i="1"/>
  <c r="N9" i="1"/>
  <c r="K9" i="1"/>
  <c r="E9" i="1"/>
</calcChain>
</file>

<file path=xl/sharedStrings.xml><?xml version="1.0" encoding="utf-8"?>
<sst xmlns="http://schemas.openxmlformats.org/spreadsheetml/2006/main" count="115" uniqueCount="68">
  <si>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</si>
  <si>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</si>
  <si>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</si>
  <si>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</si>
  <si>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</si>
  <si>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</si>
  <si>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</si>
  <si>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</si>
  <si>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</si>
  <si>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</si>
  <si>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</si>
  <si>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</si>
  <si>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</si>
  <si>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</si>
  <si>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</si>
  <si>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</si>
  <si>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</si>
  <si>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</si>
  <si>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</si>
  <si>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</si>
  <si>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</si>
  <si>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</si>
  <si>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Felipe Simão Gomes</t>
  </si>
  <si>
    <t>Ademir do Nascimento Moreira</t>
  </si>
  <si>
    <t>MIRIM</t>
  </si>
  <si>
    <t>Paço Municipal</t>
  </si>
  <si>
    <t>Secretaria de Saúde - entrega de Ofícios</t>
  </si>
  <si>
    <t>Reunião Chefe Gabineteda  Prefeitura/ Abastecimento de veículo oficial</t>
  </si>
  <si>
    <t>Marcelo Cabral Chuva</t>
  </si>
  <si>
    <t>Zeladoria</t>
  </si>
  <si>
    <t>Tupi</t>
  </si>
  <si>
    <t>Bairro Tupi</t>
  </si>
  <si>
    <t>Orçamento de lâmpadas em diversos fornecedores (Tupy/ Ocian/ Guilhermina)</t>
  </si>
  <si>
    <t>Levantamento de Processo Secretaria de Obras/ Lavagem de veículo ofical</t>
  </si>
  <si>
    <t>Eloy Robson Catão</t>
  </si>
  <si>
    <t>Gabinete  no. 19 - Pav VER - 2o. Andar</t>
  </si>
  <si>
    <t>Santos</t>
  </si>
  <si>
    <t>Reunião Câmara de Santos com representantes de outras Câmaras, para tratar sobre conciliação de Leis sobre Metropolização</t>
  </si>
  <si>
    <t>Rodrigo Rosário</t>
  </si>
  <si>
    <t>Gabinete no. 11 - Pav. VER - 2o. Andar</t>
  </si>
  <si>
    <t>Câmara de Santos Escola do Legislativo</t>
  </si>
  <si>
    <t>Reunião Secretaria de Administração</t>
  </si>
  <si>
    <t>Carlos Eduardo Barbosa</t>
  </si>
  <si>
    <t>Secretaria de Habitação - levantamento de Processos</t>
  </si>
  <si>
    <t>Jsessica de Oliveira Lacalentola</t>
  </si>
  <si>
    <t>Gabinete no. 06 - Pav. VBR - 1o. Andar</t>
  </si>
  <si>
    <t>Jardim Real</t>
  </si>
  <si>
    <t>Bairro Real</t>
  </si>
  <si>
    <t>Fiscalização na USAFA Jd. Real</t>
  </si>
  <si>
    <t>Reunião Secretaria de Habitação</t>
  </si>
  <si>
    <t>Motorista</t>
  </si>
  <si>
    <t>Sítio do Campo</t>
  </si>
  <si>
    <t>Bairro Sítio do Campo</t>
  </si>
  <si>
    <t>Abastecimento e lavagem de veículo oficial</t>
  </si>
  <si>
    <t>São Jorge</t>
  </si>
  <si>
    <t>Bairro Anhanguera</t>
  </si>
  <si>
    <t>Fiscalização USAFA São Jorge</t>
  </si>
  <si>
    <t>Rodrigo Penasso da Silva</t>
  </si>
  <si>
    <t>Protocoloar ofícios Prefeitura Municipal de Praia Grande</t>
  </si>
  <si>
    <t>São Paulo</t>
  </si>
  <si>
    <t>Conduzir Vereador Emerson ao Aeroporto de Congonhas - viagem Brasília</t>
  </si>
  <si>
    <t>SEAD - Entrega de Ofícios</t>
  </si>
  <si>
    <t>Eliana Aparecida Pedroso</t>
  </si>
  <si>
    <t>Gabinete no. 01 - Pav VER - 1o. Andar</t>
  </si>
  <si>
    <t>Entregar ofícios no Gabinete da Prefeita</t>
  </si>
  <si>
    <t>ROSEMAR AMORIM O.C.DA SILVA</t>
  </si>
  <si>
    <t>Presidência</t>
  </si>
  <si>
    <t>Traslado Presidente à Prefeitura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</si>
</sst>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E8E2B-1488-47EE-B9F7-527A7395CE7C}">
  <dimension ref="A1:N25"/>
  <sheetViews>
    <sheetView tabSelected="1" view="pageBreakPreview" zoomScale="60" zoomScaleNormal="100" workbookViewId="0">
      <selection activeCell="L9" sqref="L9"/>
    </sheetView>
  </sheetViews>
  <sheetFormatPr defaultRowHeight="15" x14ac:dyDescent="0.25"/>
  <cols>
    <col min="2" max="2" width="12.5703125" bestFit="1" customWidth="1"/>
    <col min="3" max="3" width="19.28515625" bestFit="1" customWidth="1"/>
    <col min="4" max="4" width="30.85546875" bestFit="1" customWidth="1"/>
    <col min="5" max="5" width="31.140625" bestFit="1" customWidth="1"/>
    <col min="6" max="6" width="22.85546875" customWidth="1"/>
    <col min="7" max="7" width="20.140625" bestFit="1" customWidth="1"/>
    <col min="8" max="8" width="57" bestFit="1" customWidth="1"/>
    <col min="9" max="9" width="13.85546875" customWidth="1"/>
    <col min="10" max="10" width="13.7109375" customWidth="1"/>
    <col min="11" max="11" width="11.7109375" customWidth="1"/>
    <col min="12" max="12" width="11.28515625" customWidth="1"/>
    <col min="14" max="14" width="13.7109375" bestFit="1" customWidth="1"/>
  </cols>
  <sheetData>
    <row r="1" spans="1:14" ht="46.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21.75" thickBot="1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x14ac:dyDescent="0.25">
      <c r="A3" s="21" t="s">
        <v>2</v>
      </c>
      <c r="B3" s="22"/>
      <c r="D3" s="25" t="s">
        <v>3</v>
      </c>
      <c r="E3" s="26"/>
      <c r="F3" s="26"/>
      <c r="G3" s="26"/>
      <c r="H3" s="26"/>
      <c r="I3" s="27"/>
      <c r="L3" s="25" t="s">
        <v>4</v>
      </c>
      <c r="M3" s="26"/>
      <c r="N3" s="27"/>
    </row>
    <row r="4" spans="1:14" x14ac:dyDescent="0.25">
      <c r="A4" s="23"/>
      <c r="B4" s="24"/>
      <c r="D4" s="28"/>
      <c r="E4" s="29"/>
      <c r="F4" s="29"/>
      <c r="G4" s="29"/>
      <c r="H4" s="29"/>
      <c r="I4" s="30"/>
      <c r="L4" s="28"/>
      <c r="M4" s="29"/>
      <c r="N4" s="30"/>
    </row>
    <row r="5" spans="1:14" ht="21.75" thickBot="1" x14ac:dyDescent="0.3">
      <c r="A5" s="31" t="s">
        <v>5</v>
      </c>
      <c r="B5" s="32"/>
      <c r="D5" s="31"/>
      <c r="E5" s="33"/>
      <c r="F5" s="34"/>
      <c r="G5" s="35"/>
      <c r="H5" s="35"/>
      <c r="I5" s="32"/>
      <c r="L5" s="36">
        <v>60764</v>
      </c>
      <c r="M5" s="37"/>
      <c r="N5" s="38"/>
    </row>
    <row r="6" spans="1:14" ht="15.75" thickBot="1" x14ac:dyDescent="0.3"/>
    <row r="7" spans="1:14" ht="16.5" thickBot="1" x14ac:dyDescent="0.3">
      <c r="A7" s="18" t="s">
        <v>6</v>
      </c>
      <c r="B7" s="18" t="s">
        <v>7</v>
      </c>
      <c r="C7" s="16" t="s">
        <v>8</v>
      </c>
      <c r="D7" s="16" t="s">
        <v>9</v>
      </c>
      <c r="E7" s="17" t="s">
        <v>10</v>
      </c>
      <c r="F7" s="16" t="s">
        <v>11</v>
      </c>
      <c r="G7" s="16" t="s">
        <v>12</v>
      </c>
      <c r="H7" s="17" t="s">
        <v>13</v>
      </c>
      <c r="I7" s="17" t="s">
        <v>14</v>
      </c>
      <c r="J7" s="16"/>
      <c r="K7" s="16"/>
      <c r="L7" s="17" t="s">
        <v>15</v>
      </c>
      <c r="M7" s="16"/>
      <c r="N7" s="16"/>
    </row>
    <row r="8" spans="1:14" ht="48" thickBot="1" x14ac:dyDescent="0.3">
      <c r="A8" s="18"/>
      <c r="B8" s="18"/>
      <c r="C8" s="16"/>
      <c r="D8" s="16"/>
      <c r="E8" s="16"/>
      <c r="F8" s="16"/>
      <c r="G8" s="16"/>
      <c r="H8" s="16"/>
      <c r="I8" s="1" t="s">
        <v>16</v>
      </c>
      <c r="J8" s="1" t="s">
        <v>17</v>
      </c>
      <c r="K8" s="1" t="s">
        <v>18</v>
      </c>
      <c r="L8" s="1" t="s">
        <v>19</v>
      </c>
      <c r="M8" s="1" t="s">
        <v>20</v>
      </c>
      <c r="N8" s="1" t="s">
        <v>21</v>
      </c>
    </row>
    <row r="9" spans="1:14" x14ac:dyDescent="0.25">
      <c r="A9" s="2"/>
      <c r="B9" s="3">
        <v>44655</v>
      </c>
      <c r="C9" s="4" t="s">
        <v>22</v>
      </c>
      <c r="D9" s="5" t="s">
        <v>23</v>
      </c>
      <c r="E9" s="6" t="str">
        <f>IF(D9="","",VLOOKUP(D9,[1]SOLICITANTE!B$3:K$85,10))</f>
        <v>Gabinete nº 06 - Pav.VER - 1º andar</v>
      </c>
      <c r="F9" s="4" t="s">
        <v>24</v>
      </c>
      <c r="G9" s="7" t="s">
        <v>25</v>
      </c>
      <c r="H9" s="4" t="s">
        <v>26</v>
      </c>
      <c r="I9" s="8">
        <v>0.39583333333333331</v>
      </c>
      <c r="J9" s="8">
        <v>0.52083333333333337</v>
      </c>
      <c r="K9" s="9">
        <f t="shared" ref="K9:K25" si="0">IF(I9="","",IF(J9="","",J9-I9))</f>
        <v>0.12500000000000006</v>
      </c>
      <c r="L9" s="10">
        <v>60764</v>
      </c>
      <c r="M9" s="11">
        <v>60790</v>
      </c>
      <c r="N9" s="12">
        <f t="shared" ref="N9:N25" si="1">IF(M9=0,"",M9-L9)</f>
        <v>26</v>
      </c>
    </row>
    <row r="10" spans="1:14" ht="30" customHeight="1" x14ac:dyDescent="0.25">
      <c r="A10" s="2"/>
      <c r="B10" s="3">
        <v>44655</v>
      </c>
      <c r="C10" s="4" t="s">
        <v>22</v>
      </c>
      <c r="D10" s="5" t="s">
        <v>23</v>
      </c>
      <c r="E10" s="6" t="str">
        <f>IF(D10="","",VLOOKUP(D10,[1]SOLICITANTE!B$3:K$85,10))</f>
        <v>Gabinete nº 06 - Pav.VER - 1º andar</v>
      </c>
      <c r="F10" s="4" t="s">
        <v>24</v>
      </c>
      <c r="G10" s="7" t="s">
        <v>25</v>
      </c>
      <c r="H10" s="13" t="s">
        <v>27</v>
      </c>
      <c r="I10" s="8">
        <v>0.625</v>
      </c>
      <c r="J10" s="8">
        <v>0.72916666666666663</v>
      </c>
      <c r="K10" s="9">
        <f t="shared" si="0"/>
        <v>0.10416666666666663</v>
      </c>
      <c r="L10" s="10">
        <v>60790</v>
      </c>
      <c r="M10" s="11">
        <v>60817</v>
      </c>
      <c r="N10" s="12">
        <f t="shared" si="1"/>
        <v>27</v>
      </c>
    </row>
    <row r="11" spans="1:14" ht="30" customHeight="1" x14ac:dyDescent="0.25">
      <c r="A11" s="2"/>
      <c r="B11" s="3">
        <v>44656</v>
      </c>
      <c r="C11" s="4" t="s">
        <v>22</v>
      </c>
      <c r="D11" s="5" t="s">
        <v>28</v>
      </c>
      <c r="E11" s="6" t="s">
        <v>29</v>
      </c>
      <c r="F11" s="14" t="s">
        <v>30</v>
      </c>
      <c r="G11" s="7" t="s">
        <v>31</v>
      </c>
      <c r="H11" s="13" t="s">
        <v>32</v>
      </c>
      <c r="I11" s="8">
        <v>0.375</v>
      </c>
      <c r="J11" s="8">
        <v>0.49305555555555558</v>
      </c>
      <c r="K11" s="9">
        <f t="shared" si="0"/>
        <v>0.11805555555555558</v>
      </c>
      <c r="L11" s="10">
        <f t="shared" ref="L11:L25" si="2">M10</f>
        <v>60817</v>
      </c>
      <c r="M11" s="15">
        <v>60837</v>
      </c>
      <c r="N11" s="12">
        <f t="shared" si="1"/>
        <v>20</v>
      </c>
    </row>
    <row r="12" spans="1:14" ht="30" customHeight="1" x14ac:dyDescent="0.25">
      <c r="A12" s="2"/>
      <c r="B12" s="3">
        <v>44657</v>
      </c>
      <c r="C12" s="4" t="s">
        <v>22</v>
      </c>
      <c r="D12" s="4" t="s">
        <v>23</v>
      </c>
      <c r="E12" s="6" t="str">
        <f>IF(D12="","",VLOOKUP(D12,[1]SOLICITANTE!B$3:K$85,10))</f>
        <v>Gabinete nº 06 - Pav.VER - 1º andar</v>
      </c>
      <c r="F12" s="4" t="s">
        <v>24</v>
      </c>
      <c r="G12" s="7" t="s">
        <v>25</v>
      </c>
      <c r="H12" s="13" t="s">
        <v>33</v>
      </c>
      <c r="I12" s="8">
        <v>0.39583333333333331</v>
      </c>
      <c r="J12" s="8">
        <v>0.52083333333333337</v>
      </c>
      <c r="K12" s="9">
        <f t="shared" si="0"/>
        <v>0.12500000000000006</v>
      </c>
      <c r="L12" s="10">
        <f t="shared" si="2"/>
        <v>60837</v>
      </c>
      <c r="M12" s="11">
        <v>60863</v>
      </c>
      <c r="N12" s="12">
        <f t="shared" si="1"/>
        <v>26</v>
      </c>
    </row>
    <row r="13" spans="1:14" ht="50.1" customHeight="1" x14ac:dyDescent="0.25">
      <c r="A13" s="2"/>
      <c r="B13" s="3">
        <v>44658</v>
      </c>
      <c r="C13" s="4" t="s">
        <v>22</v>
      </c>
      <c r="D13" s="5" t="s">
        <v>34</v>
      </c>
      <c r="E13" s="6" t="s">
        <v>35</v>
      </c>
      <c r="F13" s="4" t="s">
        <v>36</v>
      </c>
      <c r="G13" s="7" t="s">
        <v>36</v>
      </c>
      <c r="H13" s="13" t="s">
        <v>37</v>
      </c>
      <c r="I13" s="8">
        <v>0.4861111111111111</v>
      </c>
      <c r="J13" s="8">
        <v>0.55902777777777779</v>
      </c>
      <c r="K13" s="9">
        <f t="shared" si="0"/>
        <v>7.2916666666666685E-2</v>
      </c>
      <c r="L13" s="10">
        <f t="shared" si="2"/>
        <v>60863</v>
      </c>
      <c r="M13" s="11">
        <v>60919</v>
      </c>
      <c r="N13" s="12">
        <f t="shared" si="1"/>
        <v>56</v>
      </c>
    </row>
    <row r="14" spans="1:14" x14ac:dyDescent="0.25">
      <c r="A14" s="2"/>
      <c r="B14" s="3">
        <v>44662</v>
      </c>
      <c r="C14" s="4" t="s">
        <v>22</v>
      </c>
      <c r="D14" s="4" t="s">
        <v>38</v>
      </c>
      <c r="E14" s="6" t="s">
        <v>39</v>
      </c>
      <c r="F14" s="4" t="s">
        <v>36</v>
      </c>
      <c r="G14" s="7" t="s">
        <v>36</v>
      </c>
      <c r="H14" s="4" t="s">
        <v>40</v>
      </c>
      <c r="I14" s="8">
        <v>0.4375</v>
      </c>
      <c r="J14" s="8">
        <v>0.52083333333333337</v>
      </c>
      <c r="K14" s="9">
        <f t="shared" si="0"/>
        <v>8.333333333333337E-2</v>
      </c>
      <c r="L14" s="10">
        <f t="shared" si="2"/>
        <v>60919</v>
      </c>
      <c r="M14" s="11">
        <v>60978</v>
      </c>
      <c r="N14" s="12">
        <f t="shared" si="1"/>
        <v>59</v>
      </c>
    </row>
    <row r="15" spans="1:14" x14ac:dyDescent="0.25">
      <c r="A15" s="2"/>
      <c r="B15" s="3">
        <v>44663</v>
      </c>
      <c r="C15" s="4" t="s">
        <v>22</v>
      </c>
      <c r="D15" s="5" t="s">
        <v>23</v>
      </c>
      <c r="E15" s="6" t="str">
        <f>IF(D15="","",VLOOKUP(D15,[1]SOLICITANTE!B$3:K$85,10))</f>
        <v>Gabinete nº 06 - Pav.VER - 1º andar</v>
      </c>
      <c r="F15" s="14" t="s">
        <v>24</v>
      </c>
      <c r="G15" s="7" t="s">
        <v>25</v>
      </c>
      <c r="H15" s="4" t="s">
        <v>41</v>
      </c>
      <c r="I15" s="8">
        <v>0.39583333333333331</v>
      </c>
      <c r="J15" s="8">
        <v>0.5</v>
      </c>
      <c r="K15" s="9">
        <f t="shared" si="0"/>
        <v>0.10416666666666669</v>
      </c>
      <c r="L15" s="10">
        <f t="shared" si="2"/>
        <v>60978</v>
      </c>
      <c r="M15" s="15">
        <v>61004</v>
      </c>
      <c r="N15" s="12">
        <f t="shared" si="1"/>
        <v>26</v>
      </c>
    </row>
    <row r="16" spans="1:14" x14ac:dyDescent="0.25">
      <c r="A16" s="2"/>
      <c r="B16" s="3">
        <v>44663</v>
      </c>
      <c r="C16" s="4" t="s">
        <v>22</v>
      </c>
      <c r="D16" s="5" t="s">
        <v>42</v>
      </c>
      <c r="E16" s="6" t="str">
        <f>IF(D16="","",VLOOKUP(D16,[1]SOLICITANTE!B$3:K$85,10))</f>
        <v>Gabinete nº 14 - Pav. VER - 2º andar</v>
      </c>
      <c r="F16" s="4" t="s">
        <v>24</v>
      </c>
      <c r="G16" s="7" t="s">
        <v>25</v>
      </c>
      <c r="H16" s="4" t="s">
        <v>43</v>
      </c>
      <c r="I16" s="8">
        <v>0.625</v>
      </c>
      <c r="J16" s="8">
        <v>0.69444444444444453</v>
      </c>
      <c r="K16" s="9">
        <f t="shared" si="0"/>
        <v>6.9444444444444531E-2</v>
      </c>
      <c r="L16" s="10">
        <f t="shared" si="2"/>
        <v>61004</v>
      </c>
      <c r="M16" s="11">
        <v>61031</v>
      </c>
      <c r="N16" s="12">
        <f t="shared" si="1"/>
        <v>27</v>
      </c>
    </row>
    <row r="17" spans="1:14" x14ac:dyDescent="0.25">
      <c r="A17" s="2"/>
      <c r="B17" s="3">
        <v>44669</v>
      </c>
      <c r="C17" s="4" t="s">
        <v>22</v>
      </c>
      <c r="D17" s="5" t="s">
        <v>44</v>
      </c>
      <c r="E17" s="6" t="s">
        <v>45</v>
      </c>
      <c r="F17" s="14" t="s">
        <v>46</v>
      </c>
      <c r="G17" s="7" t="s">
        <v>47</v>
      </c>
      <c r="H17" s="4" t="s">
        <v>48</v>
      </c>
      <c r="I17" s="8">
        <v>0.39583333333333331</v>
      </c>
      <c r="J17" s="8">
        <v>0.50694444444444442</v>
      </c>
      <c r="K17" s="9">
        <f t="shared" si="0"/>
        <v>0.1111111111111111</v>
      </c>
      <c r="L17" s="10">
        <f t="shared" si="2"/>
        <v>61031</v>
      </c>
      <c r="M17" s="15">
        <v>61081</v>
      </c>
      <c r="N17" s="12">
        <f t="shared" si="1"/>
        <v>50</v>
      </c>
    </row>
    <row r="18" spans="1:14" x14ac:dyDescent="0.25">
      <c r="A18" s="2"/>
      <c r="B18" s="3">
        <v>44669</v>
      </c>
      <c r="C18" s="4" t="s">
        <v>22</v>
      </c>
      <c r="D18" s="5" t="s">
        <v>44</v>
      </c>
      <c r="E18" s="6" t="s">
        <v>45</v>
      </c>
      <c r="F18" s="14" t="s">
        <v>24</v>
      </c>
      <c r="G18" s="7" t="s">
        <v>25</v>
      </c>
      <c r="H18" s="4" t="s">
        <v>49</v>
      </c>
      <c r="I18" s="8">
        <v>0.625</v>
      </c>
      <c r="J18" s="8">
        <v>0.6875</v>
      </c>
      <c r="K18" s="9">
        <f t="shared" si="0"/>
        <v>6.25E-2</v>
      </c>
      <c r="L18" s="10">
        <f t="shared" si="2"/>
        <v>61081</v>
      </c>
      <c r="M18" s="15">
        <v>61108</v>
      </c>
      <c r="N18" s="12">
        <f t="shared" si="1"/>
        <v>27</v>
      </c>
    </row>
    <row r="19" spans="1:14" x14ac:dyDescent="0.25">
      <c r="A19" s="2"/>
      <c r="B19" s="3">
        <v>44676</v>
      </c>
      <c r="C19" s="4" t="s">
        <v>22</v>
      </c>
      <c r="D19" s="5" t="s">
        <v>22</v>
      </c>
      <c r="E19" s="6" t="s">
        <v>50</v>
      </c>
      <c r="F19" s="14" t="s">
        <v>51</v>
      </c>
      <c r="G19" s="7" t="s">
        <v>52</v>
      </c>
      <c r="H19" s="4" t="s">
        <v>53</v>
      </c>
      <c r="I19" s="8">
        <v>0.375</v>
      </c>
      <c r="J19" s="8">
        <v>0.54166666666666663</v>
      </c>
      <c r="K19" s="9">
        <f t="shared" si="0"/>
        <v>0.16666666666666663</v>
      </c>
      <c r="L19" s="10">
        <v>61108</v>
      </c>
      <c r="M19" s="15">
        <v>61114</v>
      </c>
      <c r="N19" s="12">
        <f t="shared" si="1"/>
        <v>6</v>
      </c>
    </row>
    <row r="20" spans="1:14" x14ac:dyDescent="0.25">
      <c r="A20" s="2"/>
      <c r="B20" s="3">
        <v>44677</v>
      </c>
      <c r="C20" s="4" t="s">
        <v>22</v>
      </c>
      <c r="D20" s="5" t="s">
        <v>23</v>
      </c>
      <c r="E20" s="6" t="str">
        <f>IF(D20="","",VLOOKUP(D20,[1]SOLICITANTE!B$3:K$85,10))</f>
        <v>Gabinete nº 06 - Pav.VER - 1º andar</v>
      </c>
      <c r="F20" s="14" t="s">
        <v>54</v>
      </c>
      <c r="G20" s="7" t="s">
        <v>55</v>
      </c>
      <c r="H20" s="4" t="s">
        <v>56</v>
      </c>
      <c r="I20" s="8">
        <v>0.40277777777777773</v>
      </c>
      <c r="J20" s="8">
        <v>0.45833333333333331</v>
      </c>
      <c r="K20" s="9">
        <f t="shared" si="0"/>
        <v>5.555555555555558E-2</v>
      </c>
      <c r="L20" s="10">
        <f t="shared" si="2"/>
        <v>61114</v>
      </c>
      <c r="M20" s="15">
        <v>61134</v>
      </c>
      <c r="N20" s="12">
        <f t="shared" si="1"/>
        <v>20</v>
      </c>
    </row>
    <row r="21" spans="1:14" ht="30" customHeight="1" x14ac:dyDescent="0.25">
      <c r="A21" s="2"/>
      <c r="B21" s="3">
        <v>44677</v>
      </c>
      <c r="C21" s="4" t="s">
        <v>22</v>
      </c>
      <c r="D21" s="5" t="s">
        <v>57</v>
      </c>
      <c r="E21" s="6" t="str">
        <f>IF(D21="","",VLOOKUP(D21,[1]SOLICITANTE!B$3:K$85,10))</f>
        <v>Gabinete nº 05 - Pav.VER - 1º andar</v>
      </c>
      <c r="F21" s="4" t="s">
        <v>24</v>
      </c>
      <c r="G21" s="7" t="s">
        <v>25</v>
      </c>
      <c r="H21" s="13" t="s">
        <v>58</v>
      </c>
      <c r="I21" s="8">
        <v>0.47916666666666669</v>
      </c>
      <c r="J21" s="8">
        <v>0.58333333333333337</v>
      </c>
      <c r="K21" s="9">
        <f t="shared" si="0"/>
        <v>0.10416666666666669</v>
      </c>
      <c r="L21" s="10">
        <f t="shared" si="2"/>
        <v>61134</v>
      </c>
      <c r="M21" s="11">
        <v>61160</v>
      </c>
      <c r="N21" s="12">
        <f t="shared" si="1"/>
        <v>26</v>
      </c>
    </row>
    <row r="22" spans="1:14" ht="30" customHeight="1" x14ac:dyDescent="0.25">
      <c r="A22" s="2"/>
      <c r="B22" s="3">
        <v>44677</v>
      </c>
      <c r="C22" s="4" t="s">
        <v>22</v>
      </c>
      <c r="D22" s="5" t="s">
        <v>23</v>
      </c>
      <c r="E22" s="6" t="str">
        <f>IF(D22="","",VLOOKUP(D22,[1]SOLICITANTE!B$3:K$85,10))</f>
        <v>Gabinete nº 06 - Pav.VER - 1º andar</v>
      </c>
      <c r="F22" s="14" t="s">
        <v>59</v>
      </c>
      <c r="G22" s="7" t="s">
        <v>59</v>
      </c>
      <c r="H22" s="13" t="s">
        <v>60</v>
      </c>
      <c r="I22" s="8">
        <v>0.625</v>
      </c>
      <c r="J22" s="8">
        <v>0.71875</v>
      </c>
      <c r="K22" s="9">
        <f t="shared" si="0"/>
        <v>9.375E-2</v>
      </c>
      <c r="L22" s="10">
        <f t="shared" si="2"/>
        <v>61160</v>
      </c>
      <c r="M22" s="15">
        <v>61319</v>
      </c>
      <c r="N22" s="12">
        <f t="shared" si="1"/>
        <v>159</v>
      </c>
    </row>
    <row r="23" spans="1:14" x14ac:dyDescent="0.25">
      <c r="A23" s="2"/>
      <c r="B23" s="3">
        <v>44679</v>
      </c>
      <c r="C23" s="4" t="s">
        <v>22</v>
      </c>
      <c r="D23" s="5" t="s">
        <v>23</v>
      </c>
      <c r="E23" s="6" t="str">
        <f>IF(D23="","",VLOOKUP(D23,[1]SOLICITANTE!B$3:K$85,10))</f>
        <v>Gabinete nº 06 - Pav.VER - 1º andar</v>
      </c>
      <c r="F23" s="4" t="s">
        <v>24</v>
      </c>
      <c r="G23" s="7" t="s">
        <v>25</v>
      </c>
      <c r="H23" s="4" t="s">
        <v>61</v>
      </c>
      <c r="I23" s="8">
        <v>0.3888888888888889</v>
      </c>
      <c r="J23" s="8">
        <v>0.45833333333333331</v>
      </c>
      <c r="K23" s="9">
        <f t="shared" si="0"/>
        <v>6.944444444444442E-2</v>
      </c>
      <c r="L23" s="10">
        <f t="shared" si="2"/>
        <v>61319</v>
      </c>
      <c r="M23" s="11">
        <v>61345</v>
      </c>
      <c r="N23" s="12">
        <f t="shared" si="1"/>
        <v>26</v>
      </c>
    </row>
    <row r="24" spans="1:14" x14ac:dyDescent="0.25">
      <c r="A24" s="2"/>
      <c r="B24" s="3">
        <v>44680</v>
      </c>
      <c r="C24" s="4" t="s">
        <v>22</v>
      </c>
      <c r="D24" s="4" t="s">
        <v>62</v>
      </c>
      <c r="E24" s="6" t="s">
        <v>63</v>
      </c>
      <c r="F24" s="4" t="s">
        <v>24</v>
      </c>
      <c r="G24" s="7" t="s">
        <v>25</v>
      </c>
      <c r="H24" s="4" t="s">
        <v>64</v>
      </c>
      <c r="I24" s="8">
        <v>0.41666666666666669</v>
      </c>
      <c r="J24" s="8">
        <v>0.4513888888888889</v>
      </c>
      <c r="K24" s="9">
        <f t="shared" si="0"/>
        <v>3.472222222222221E-2</v>
      </c>
      <c r="L24" s="10">
        <f t="shared" si="2"/>
        <v>61345</v>
      </c>
      <c r="M24" s="11">
        <v>61372</v>
      </c>
      <c r="N24" s="12">
        <f t="shared" si="1"/>
        <v>27</v>
      </c>
    </row>
    <row r="25" spans="1:14" x14ac:dyDescent="0.25">
      <c r="A25" s="2"/>
      <c r="B25" s="3">
        <v>44680</v>
      </c>
      <c r="C25" s="4" t="s">
        <v>22</v>
      </c>
      <c r="D25" s="5" t="s">
        <v>65</v>
      </c>
      <c r="E25" s="6" t="s">
        <v>66</v>
      </c>
      <c r="F25" s="14" t="s">
        <v>24</v>
      </c>
      <c r="G25" s="7" t="s">
        <v>25</v>
      </c>
      <c r="H25" s="4" t="s">
        <v>67</v>
      </c>
      <c r="I25" s="8">
        <v>0.45833333333333331</v>
      </c>
      <c r="J25" s="8">
        <v>0.52777777777777779</v>
      </c>
      <c r="K25" s="9">
        <f t="shared" si="0"/>
        <v>6.9444444444444475E-2</v>
      </c>
      <c r="L25" s="10">
        <f t="shared" si="2"/>
        <v>61372</v>
      </c>
      <c r="M25" s="15">
        <v>61398</v>
      </c>
      <c r="N25" s="12">
        <f t="shared" si="1"/>
        <v>26</v>
      </c>
    </row>
  </sheetData>
  <mergeCells count="18">
    <mergeCell ref="A5:B5"/>
    <mergeCell ref="D5:I5"/>
    <mergeCell ref="L5:N5"/>
    <mergeCell ref="A1:N1"/>
    <mergeCell ref="A2:N2"/>
    <mergeCell ref="A3:B4"/>
    <mergeCell ref="D3:I4"/>
    <mergeCell ref="L3:N4"/>
    <mergeCell ref="A7:A8"/>
    <mergeCell ref="B7:B8"/>
    <mergeCell ref="C7:C8"/>
    <mergeCell ref="D7:D8"/>
    <mergeCell ref="E7:E8"/>
    <mergeCell ref="F7:F8"/>
    <mergeCell ref="G7:G8"/>
    <mergeCell ref="H7:H8"/>
    <mergeCell ref="I7:K7"/>
    <mergeCell ref="L7:N7"/>
  </mergeCells>
  <dataValidations count="2">
    <dataValidation type="list" allowBlank="1" showInputMessage="1" showErrorMessage="1" sqref="D13 D9:D11 D15:D23 D25" xr:uid="{0AD2A54E-4AB0-4B96-9FFA-B18BF53A4C45}">
      <formula1>Solicita</formula1>
    </dataValidation>
    <dataValidation type="list" allowBlank="1" showInputMessage="1" showErrorMessage="1" sqref="D12 D14 D24 C9:C25" xr:uid="{867750D3-777C-41F1-923F-41FF2CB4FE13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2023-05-30T16:58:18Z</dcterms:created>
  <dcterms:modified xsi:type="dcterms:W3CDTF">2023-05-30T18:50:06Z</dcterms:modified>
</cp:coreProperties>
</file>