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Plan1!$A$1:$O$44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42" i="1" l="1"/>
  <c r="L42" i="1"/>
  <c r="K42" i="1"/>
  <c r="L41" i="1"/>
  <c r="N41" i="1" s="1"/>
  <c r="K41" i="1"/>
  <c r="E41" i="1"/>
  <c r="L40" i="1"/>
  <c r="N40" i="1" s="1"/>
  <c r="K40" i="1"/>
  <c r="N39" i="1"/>
  <c r="L39" i="1"/>
  <c r="K39" i="1"/>
  <c r="E39" i="1"/>
  <c r="N38" i="1"/>
  <c r="L38" i="1"/>
  <c r="K38" i="1"/>
  <c r="L37" i="1"/>
  <c r="N37" i="1" s="1"/>
  <c r="K37" i="1"/>
  <c r="L36" i="1"/>
  <c r="N36" i="1" s="1"/>
  <c r="K36" i="1"/>
  <c r="L35" i="1"/>
  <c r="N35" i="1" s="1"/>
  <c r="K35" i="1"/>
  <c r="N34" i="1"/>
  <c r="L34" i="1"/>
  <c r="K34" i="1"/>
  <c r="L33" i="1"/>
  <c r="N33" i="1" s="1"/>
  <c r="K33" i="1"/>
  <c r="L32" i="1"/>
  <c r="N32" i="1" s="1"/>
  <c r="K32" i="1"/>
  <c r="N31" i="1"/>
  <c r="K31" i="1"/>
  <c r="E31" i="1"/>
  <c r="L30" i="1"/>
  <c r="N30" i="1" s="1"/>
  <c r="K30" i="1"/>
  <c r="L29" i="1"/>
  <c r="N29" i="1" s="1"/>
  <c r="K29" i="1"/>
  <c r="L28" i="1"/>
  <c r="N28" i="1" s="1"/>
  <c r="K28" i="1"/>
  <c r="L27" i="1"/>
  <c r="N27" i="1" s="1"/>
  <c r="K27" i="1"/>
  <c r="E27" i="1"/>
  <c r="L26" i="1"/>
  <c r="N26" i="1" s="1"/>
  <c r="K26" i="1"/>
  <c r="L25" i="1"/>
  <c r="N25" i="1" s="1"/>
  <c r="K25" i="1"/>
  <c r="N24" i="1"/>
  <c r="K24" i="1"/>
  <c r="L23" i="1"/>
  <c r="N23" i="1" s="1"/>
  <c r="K23" i="1"/>
  <c r="E23" i="1"/>
  <c r="N22" i="1"/>
  <c r="K22" i="1"/>
  <c r="L21" i="1"/>
  <c r="N21" i="1" s="1"/>
  <c r="K21" i="1"/>
  <c r="N20" i="1"/>
  <c r="K20" i="1"/>
  <c r="N19" i="1"/>
  <c r="K19" i="1"/>
  <c r="E19" i="1"/>
  <c r="L18" i="1"/>
  <c r="N18" i="1" s="1"/>
  <c r="K18" i="1"/>
  <c r="L17" i="1"/>
  <c r="N17" i="1" s="1"/>
  <c r="K17" i="1"/>
  <c r="L16" i="1"/>
  <c r="N16" i="1" s="1"/>
  <c r="K16" i="1"/>
  <c r="N15" i="1"/>
  <c r="L15" i="1"/>
  <c r="K15" i="1"/>
  <c r="L14" i="1"/>
  <c r="N14" i="1" s="1"/>
  <c r="K14" i="1"/>
  <c r="L13" i="1"/>
  <c r="N13" i="1" s="1"/>
  <c r="K13" i="1"/>
  <c r="L12" i="1"/>
  <c r="N12" i="1" s="1"/>
  <c r="K12" i="1"/>
  <c r="E12" i="1"/>
  <c r="L11" i="1"/>
  <c r="N11" i="1" s="1"/>
  <c r="K11" i="1"/>
  <c r="E11" i="1"/>
  <c r="N10" i="1"/>
  <c r="K10" i="1"/>
</calcChain>
</file>

<file path=xl/sharedStrings.xml><?xml version="1.0" encoding="utf-8"?>
<sst xmlns="http://schemas.openxmlformats.org/spreadsheetml/2006/main" count="214" uniqueCount="114">
  <si>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</si>
  <si>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</si>
  <si>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</si>
  <si>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</si>
  <si>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</si>
  <si>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</si>
  <si>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</si>
  <si>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</si>
  <si>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</si>
  <si>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</si>
  <si>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</si>
  <si>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</si>
  <si>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</si>
  <si>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</si>
  <si>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</si>
  <si>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</si>
  <si>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</si>
  <si>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</si>
  <si>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</si>
  <si>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</si>
  <si>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</si>
  <si>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</si>
  <si>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</si>
  <si>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</si>
  <si>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</si>
  <si>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Enilton Ferreira de Sousa</t>
  </si>
  <si>
    <t>Secretaria Geral - Pav. ADM - 2º andar</t>
  </si>
  <si>
    <t>Santos e Mirim</t>
  </si>
  <si>
    <t>Santos</t>
  </si>
  <si>
    <t>Entrega dos convites de Solenidade Oficial Diploma Ver. Isaura Garcia</t>
  </si>
  <si>
    <t>Marcos Linhares da Costa</t>
  </si>
  <si>
    <t>VILA MIRIM</t>
  </si>
  <si>
    <t>Bairro Mirim</t>
  </si>
  <si>
    <t>Verificar bueiros entupidos em via pública: Rua 9 de Julho</t>
  </si>
  <si>
    <t>Tupi</t>
  </si>
  <si>
    <t>Bairro Tupi</t>
  </si>
  <si>
    <t>Verificar bueiros entupidos em via pública: Rua Xavantes</t>
  </si>
  <si>
    <t>Marjorie Maria R. Macedo</t>
  </si>
  <si>
    <t>Recursos Humanos</t>
  </si>
  <si>
    <t>Paço Municipal</t>
  </si>
  <si>
    <t>Entrega de Ofício Secretaria de Administração</t>
  </si>
  <si>
    <t>Eliana Aparecida Pedroso</t>
  </si>
  <si>
    <t>Gabinete no. 01 - Pav. VER - 1o. Andar</t>
  </si>
  <si>
    <t xml:space="preserve">Entrega de Ofícios na Prefeitura - Chefe Gabinete </t>
  </si>
  <si>
    <t>Paulo César Monteiro Silveira</t>
  </si>
  <si>
    <t>Gabinete no. 16 - Pav. VER - 2o. Andar</t>
  </si>
  <si>
    <t>Reunião do Sr. Verador na emissora Santa Cecília para discutir assuntos relevantes na Baixada Santista como: segurança, mobilidade urbana e educação.</t>
  </si>
  <si>
    <t>Nailson Araujo Oliveira</t>
  </si>
  <si>
    <t>Protocolar ofícios e Correio</t>
  </si>
  <si>
    <t>MOT - Pav. ADM - Térreo</t>
  </si>
  <si>
    <t>Sítio do Campo</t>
  </si>
  <si>
    <t>Bairro Sítio do Campo</t>
  </si>
  <si>
    <t>Abastecimento de veículo oficial</t>
  </si>
  <si>
    <t>Forte</t>
  </si>
  <si>
    <t>Bairro Forte</t>
  </si>
  <si>
    <t>Correios e lavagem de veículo oficial</t>
  </si>
  <si>
    <t>Verificar bueiros entupidos em via pública: Rua 31 de Março</t>
  </si>
  <si>
    <t>Paula Carvalho Barreiro Anastacio</t>
  </si>
  <si>
    <t>Gabinete no. 05 - Pav. VER  - 1o. Andar</t>
  </si>
  <si>
    <t>Secretaria de Saúde Pública de Praia Grande - entrega de ofícios</t>
  </si>
  <si>
    <t>Wesley Wendel de Souza Martins</t>
  </si>
  <si>
    <t>FIN - Pav. ADM - 1º andar</t>
  </si>
  <si>
    <t>Correio</t>
  </si>
  <si>
    <t>Glaucia Flores da Silva</t>
  </si>
  <si>
    <t>Guilhermina</t>
  </si>
  <si>
    <t>Bairro Guilhermina</t>
  </si>
  <si>
    <t>Aquisição de suprimentos para a copa</t>
  </si>
  <si>
    <t>Rômulo Brasil Rebouças</t>
  </si>
  <si>
    <t>Tupiry</t>
  </si>
  <si>
    <t>Bairro Tupiry</t>
  </si>
  <si>
    <t>Reunião com Secretario de Esportes para tratar de assuntos voltados ao desenvolvimento e aprimoramento de projetos sociais que englobam o esporte</t>
  </si>
  <si>
    <t xml:space="preserve">SOLEMAR </t>
  </si>
  <si>
    <t>Bairro Solemar</t>
  </si>
  <si>
    <t>Levar lavadora de alta pressão assisência técnica reparo/ conserto</t>
  </si>
  <si>
    <t>Ademir do Nascimento Moreira</t>
  </si>
  <si>
    <t>Gabinete no. 06 - Pav VER - 1o. Andar</t>
  </si>
  <si>
    <t>Tupy</t>
  </si>
  <si>
    <t>Bairro Tupy</t>
  </si>
  <si>
    <t>Verificar bueiros e buracos em vias públicas</t>
  </si>
  <si>
    <t>Gabinete no. 22 - Pav VER - 2o. Andar</t>
  </si>
  <si>
    <t>Ribeirópolis</t>
  </si>
  <si>
    <t>Bairro Ribeirópolis</t>
  </si>
  <si>
    <t>Verificar bueiros entupidos em via pública: Av. Rocha Pombo</t>
  </si>
  <si>
    <t>Reunião na Prefeitura - Gabinete da Prefeita</t>
  </si>
  <si>
    <t>Eloy Robson Andrade Catão</t>
  </si>
  <si>
    <t>Gabinete no. 19 - Pav. VER - 2o. Andar</t>
  </si>
  <si>
    <t>São Paulo</t>
  </si>
  <si>
    <t>Reunião com Governador Exmo. Sr. Rodrigo Garcia para tratar sobre extensão do VLT até Praia Grande</t>
  </si>
  <si>
    <t>Ocian</t>
  </si>
  <si>
    <t>Bairro Ocian</t>
  </si>
  <si>
    <t>Verificar entulhos em via pública: Av. Osasco</t>
  </si>
  <si>
    <t>José de Jesus Ferreira Gonçalves</t>
  </si>
  <si>
    <t>Envio de ofícios ao executivo municipal</t>
  </si>
  <si>
    <t>Atender denúncia de munícipe e fiscalizar HMID</t>
  </si>
  <si>
    <t>Protocolar ofícios</t>
  </si>
  <si>
    <t>João Augusto Rios</t>
  </si>
  <si>
    <t>Retirada Medalha Cezário Reis Lima/ Abastecimento veículo oficial</t>
  </si>
  <si>
    <t>Reunião ma DRS IV para tratar sobre agendamento do CROSS</t>
  </si>
  <si>
    <t>Maria Cremilda Couto</t>
  </si>
  <si>
    <t>Gabinete no. 21 - Pav. VER - 2o. Andar</t>
  </si>
  <si>
    <t>Averiguar documentação na SEFIN</t>
  </si>
  <si>
    <t>José Carlos dos Santos</t>
  </si>
  <si>
    <t>Gabinete no. 07 - Pav VER - 1o. Andar</t>
  </si>
  <si>
    <t>Reunião Legislativa com Dep. Campos Machado para tratar de assuntos afetos a esta Municipalidade</t>
  </si>
  <si>
    <t>Emerson Camargo</t>
  </si>
  <si>
    <t>Inauguração espaço Conviver</t>
  </si>
  <si>
    <t>Lucas Evangelista Rodrigues</t>
  </si>
  <si>
    <t>Informática</t>
  </si>
  <si>
    <t>Aviação</t>
  </si>
  <si>
    <t>Bairro Aviação</t>
  </si>
  <si>
    <t>Retirada de TV para orçamento</t>
  </si>
  <si>
    <t>Câmara Municipal</t>
  </si>
  <si>
    <t>Reunião Câmara de Santos para troca de informações a cerca da Escola do Legislativo</t>
  </si>
  <si>
    <t>Entrega de ofício/ IPMPG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</si>
</sst>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4" borderId="15" xfId="0" applyFill="1" applyBorder="1" applyAlignment="1">
      <alignment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view="pageBreakPreview" zoomScale="60" zoomScaleNormal="100" workbookViewId="0">
      <selection activeCell="A15" sqref="A15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6.28515625" customWidth="1"/>
    <col min="5" max="5" width="41.85546875" bestFit="1" customWidth="1"/>
    <col min="6" max="6" width="25.85546875" customWidth="1"/>
    <col min="7" max="7" width="24.42578125" bestFit="1" customWidth="1"/>
    <col min="8" max="8" width="64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79755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30" customHeight="1" x14ac:dyDescent="0.25">
      <c r="A10" s="26"/>
      <c r="B10" s="27">
        <v>44683</v>
      </c>
      <c r="C10" s="28" t="s">
        <v>24</v>
      </c>
      <c r="D10" s="28" t="s">
        <v>25</v>
      </c>
      <c r="E10" s="29" t="s">
        <v>26</v>
      </c>
      <c r="F10" s="30" t="s">
        <v>27</v>
      </c>
      <c r="G10" s="31" t="s">
        <v>28</v>
      </c>
      <c r="H10" s="32" t="s">
        <v>29</v>
      </c>
      <c r="I10" s="33">
        <v>0.39583333333333331</v>
      </c>
      <c r="J10" s="33">
        <v>0.46527777777777773</v>
      </c>
      <c r="K10" s="34">
        <f t="shared" ref="K10:K42" si="0">IF(I10="","",IF(J10="","",J10-I10))</f>
        <v>6.944444444444442E-2</v>
      </c>
      <c r="L10" s="35">
        <v>79755</v>
      </c>
      <c r="M10" s="36">
        <v>79809</v>
      </c>
      <c r="N10" s="37">
        <f t="shared" ref="N10:N42" si="1">IF(M10=0,"",M10-L10)</f>
        <v>54</v>
      </c>
    </row>
    <row r="11" spans="1:14" ht="30" customHeight="1" x14ac:dyDescent="0.25">
      <c r="A11" s="26"/>
      <c r="B11" s="27">
        <v>44683</v>
      </c>
      <c r="C11" s="28" t="s">
        <v>24</v>
      </c>
      <c r="D11" s="38" t="s">
        <v>30</v>
      </c>
      <c r="E11" s="39" t="str">
        <f>IF(D11="","",VLOOKUP(D11,[1]SOLICITANTE!B$3:K$85,10))</f>
        <v>Gabinete nº 22 - Pav. VER - 2º andar</v>
      </c>
      <c r="F11" s="30" t="s">
        <v>31</v>
      </c>
      <c r="G11" s="31" t="s">
        <v>32</v>
      </c>
      <c r="H11" s="32" t="s">
        <v>33</v>
      </c>
      <c r="I11" s="33">
        <v>0.58333333333333337</v>
      </c>
      <c r="J11" s="33">
        <v>0.63194444444444442</v>
      </c>
      <c r="K11" s="34">
        <f t="shared" si="0"/>
        <v>4.8611111111111049E-2</v>
      </c>
      <c r="L11" s="35">
        <f t="shared" ref="L10:L42" si="2">M10</f>
        <v>79809</v>
      </c>
      <c r="M11" s="36">
        <v>79828</v>
      </c>
      <c r="N11" s="37">
        <f t="shared" si="1"/>
        <v>19</v>
      </c>
    </row>
    <row r="12" spans="1:14" ht="30" customHeight="1" x14ac:dyDescent="0.25">
      <c r="A12" s="26"/>
      <c r="B12" s="27">
        <v>44685</v>
      </c>
      <c r="C12" s="28" t="s">
        <v>24</v>
      </c>
      <c r="D12" s="38" t="s">
        <v>30</v>
      </c>
      <c r="E12" s="39" t="str">
        <f>IF(D12="","",VLOOKUP(D12,[1]SOLICITANTE!B$3:K$85,10))</f>
        <v>Gabinete nº 22 - Pav. VER - 2º andar</v>
      </c>
      <c r="F12" s="30" t="s">
        <v>34</v>
      </c>
      <c r="G12" s="31" t="s">
        <v>35</v>
      </c>
      <c r="H12" s="32" t="s">
        <v>36</v>
      </c>
      <c r="I12" s="33">
        <v>0.39583333333333331</v>
      </c>
      <c r="J12" s="33">
        <v>0.4513888888888889</v>
      </c>
      <c r="K12" s="34">
        <f t="shared" si="0"/>
        <v>5.555555555555558E-2</v>
      </c>
      <c r="L12" s="35">
        <f t="shared" si="2"/>
        <v>79828</v>
      </c>
      <c r="M12" s="36">
        <v>79845</v>
      </c>
      <c r="N12" s="37">
        <f t="shared" si="1"/>
        <v>17</v>
      </c>
    </row>
    <row r="13" spans="1:14" x14ac:dyDescent="0.25">
      <c r="A13" s="26"/>
      <c r="B13" s="27">
        <v>44685</v>
      </c>
      <c r="C13" s="28" t="s">
        <v>24</v>
      </c>
      <c r="D13" s="38" t="s">
        <v>37</v>
      </c>
      <c r="E13" s="39" t="s">
        <v>38</v>
      </c>
      <c r="F13" s="30" t="s">
        <v>31</v>
      </c>
      <c r="G13" s="31" t="s">
        <v>39</v>
      </c>
      <c r="H13" s="28" t="s">
        <v>40</v>
      </c>
      <c r="I13" s="33">
        <v>0.45833333333333331</v>
      </c>
      <c r="J13" s="33">
        <v>0.5</v>
      </c>
      <c r="K13" s="34">
        <f t="shared" si="0"/>
        <v>4.1666666666666685E-2</v>
      </c>
      <c r="L13" s="35">
        <f t="shared" si="2"/>
        <v>79845</v>
      </c>
      <c r="M13" s="36">
        <v>79867</v>
      </c>
      <c r="N13" s="37">
        <f t="shared" si="1"/>
        <v>22</v>
      </c>
    </row>
    <row r="14" spans="1:14" x14ac:dyDescent="0.25">
      <c r="A14" s="26"/>
      <c r="B14" s="27">
        <v>44686</v>
      </c>
      <c r="C14" s="28" t="s">
        <v>24</v>
      </c>
      <c r="D14" s="40" t="s">
        <v>41</v>
      </c>
      <c r="E14" s="29" t="s">
        <v>42</v>
      </c>
      <c r="F14" s="30" t="s">
        <v>31</v>
      </c>
      <c r="G14" s="31" t="s">
        <v>39</v>
      </c>
      <c r="H14" s="28" t="s">
        <v>43</v>
      </c>
      <c r="I14" s="33">
        <v>0.375</v>
      </c>
      <c r="J14" s="33">
        <v>0.47916666666666669</v>
      </c>
      <c r="K14" s="34">
        <f t="shared" si="0"/>
        <v>0.10416666666666669</v>
      </c>
      <c r="L14" s="35">
        <f t="shared" si="2"/>
        <v>79867</v>
      </c>
      <c r="M14" s="36">
        <v>79892</v>
      </c>
      <c r="N14" s="37">
        <f t="shared" si="1"/>
        <v>25</v>
      </c>
    </row>
    <row r="15" spans="1:14" ht="50.1" customHeight="1" x14ac:dyDescent="0.25">
      <c r="A15" s="26"/>
      <c r="B15" s="27">
        <v>44686</v>
      </c>
      <c r="C15" s="28" t="s">
        <v>24</v>
      </c>
      <c r="D15" s="28" t="s">
        <v>44</v>
      </c>
      <c r="E15" s="39" t="s">
        <v>45</v>
      </c>
      <c r="F15" s="30" t="s">
        <v>28</v>
      </c>
      <c r="G15" s="31" t="s">
        <v>28</v>
      </c>
      <c r="H15" s="32" t="s">
        <v>46</v>
      </c>
      <c r="I15" s="33">
        <v>0.60416666666666663</v>
      </c>
      <c r="J15" s="33">
        <v>0.67361111111111116</v>
      </c>
      <c r="K15" s="34">
        <f t="shared" si="0"/>
        <v>6.9444444444444531E-2</v>
      </c>
      <c r="L15" s="35">
        <f t="shared" si="2"/>
        <v>79892</v>
      </c>
      <c r="M15" s="36">
        <v>79925</v>
      </c>
      <c r="N15" s="37">
        <f t="shared" si="1"/>
        <v>33</v>
      </c>
    </row>
    <row r="16" spans="1:14" x14ac:dyDescent="0.25">
      <c r="A16" s="26"/>
      <c r="B16" s="27">
        <v>44687</v>
      </c>
      <c r="C16" s="28" t="s">
        <v>24</v>
      </c>
      <c r="D16" s="38" t="s">
        <v>47</v>
      </c>
      <c r="E16" s="39" t="s">
        <v>26</v>
      </c>
      <c r="F16" s="30" t="s">
        <v>31</v>
      </c>
      <c r="G16" s="31" t="s">
        <v>39</v>
      </c>
      <c r="H16" s="28" t="s">
        <v>48</v>
      </c>
      <c r="I16" s="33">
        <v>0.58333333333333337</v>
      </c>
      <c r="J16" s="33">
        <v>0.71527777777777779</v>
      </c>
      <c r="K16" s="34">
        <f t="shared" si="0"/>
        <v>0.13194444444444442</v>
      </c>
      <c r="L16" s="35">
        <f t="shared" si="2"/>
        <v>79925</v>
      </c>
      <c r="M16" s="36">
        <v>79954</v>
      </c>
      <c r="N16" s="37">
        <f t="shared" si="1"/>
        <v>29</v>
      </c>
    </row>
    <row r="17" spans="1:14" x14ac:dyDescent="0.25">
      <c r="A17" s="26"/>
      <c r="B17" s="27">
        <v>44687</v>
      </c>
      <c r="C17" s="28" t="s">
        <v>24</v>
      </c>
      <c r="D17" s="28" t="s">
        <v>24</v>
      </c>
      <c r="E17" s="39" t="s">
        <v>49</v>
      </c>
      <c r="F17" s="30" t="s">
        <v>50</v>
      </c>
      <c r="G17" s="31" t="s">
        <v>51</v>
      </c>
      <c r="H17" s="28" t="s">
        <v>52</v>
      </c>
      <c r="I17" s="33">
        <v>0.71527777777777779</v>
      </c>
      <c r="J17" s="33">
        <v>0.72916666666666663</v>
      </c>
      <c r="K17" s="34">
        <f t="shared" si="0"/>
        <v>1.388888888888884E-2</v>
      </c>
      <c r="L17" s="35">
        <f t="shared" si="2"/>
        <v>79954</v>
      </c>
      <c r="M17" s="36">
        <v>79959</v>
      </c>
      <c r="N17" s="37">
        <f t="shared" si="1"/>
        <v>5</v>
      </c>
    </row>
    <row r="18" spans="1:14" x14ac:dyDescent="0.25">
      <c r="A18" s="26"/>
      <c r="B18" s="27">
        <v>44690</v>
      </c>
      <c r="C18" s="28" t="s">
        <v>24</v>
      </c>
      <c r="D18" s="38" t="s">
        <v>47</v>
      </c>
      <c r="E18" s="39" t="s">
        <v>26</v>
      </c>
      <c r="F18" s="30" t="s">
        <v>53</v>
      </c>
      <c r="G18" s="31" t="s">
        <v>54</v>
      </c>
      <c r="H18" s="28" t="s">
        <v>55</v>
      </c>
      <c r="I18" s="33">
        <v>0.34027777777777773</v>
      </c>
      <c r="J18" s="33">
        <v>0.375</v>
      </c>
      <c r="K18" s="34">
        <f t="shared" si="0"/>
        <v>3.4722222222222265E-2</v>
      </c>
      <c r="L18" s="35">
        <f t="shared" si="2"/>
        <v>79959</v>
      </c>
      <c r="M18" s="36">
        <v>79965</v>
      </c>
      <c r="N18" s="37">
        <f t="shared" si="1"/>
        <v>6</v>
      </c>
    </row>
    <row r="19" spans="1:14" ht="30" customHeight="1" x14ac:dyDescent="0.25">
      <c r="A19" s="26"/>
      <c r="B19" s="27">
        <v>44690</v>
      </c>
      <c r="C19" s="28" t="s">
        <v>24</v>
      </c>
      <c r="D19" s="38" t="s">
        <v>30</v>
      </c>
      <c r="E19" s="39" t="str">
        <f>IF(D19="","",VLOOKUP(D19,[1]SOLICITANTE!B$3:K$85,10))</f>
        <v>Gabinete nº 22 - Pav. VER - 2º andar</v>
      </c>
      <c r="F19" s="30" t="s">
        <v>31</v>
      </c>
      <c r="G19" s="31" t="s">
        <v>32</v>
      </c>
      <c r="H19" s="32" t="s">
        <v>56</v>
      </c>
      <c r="I19" s="33">
        <v>0.58333333333333337</v>
      </c>
      <c r="J19" s="33">
        <v>0.64583333333333337</v>
      </c>
      <c r="K19" s="34">
        <f t="shared" si="0"/>
        <v>6.25E-2</v>
      </c>
      <c r="L19" s="35">
        <v>79965</v>
      </c>
      <c r="M19" s="36">
        <v>79985</v>
      </c>
      <c r="N19" s="37">
        <f t="shared" si="1"/>
        <v>20</v>
      </c>
    </row>
    <row r="20" spans="1:14" ht="30" customHeight="1" x14ac:dyDescent="0.25">
      <c r="A20" s="26"/>
      <c r="B20" s="27">
        <v>44691</v>
      </c>
      <c r="C20" s="28" t="s">
        <v>24</v>
      </c>
      <c r="D20" s="28" t="s">
        <v>57</v>
      </c>
      <c r="E20" s="39" t="s">
        <v>58</v>
      </c>
      <c r="F20" s="30" t="s">
        <v>31</v>
      </c>
      <c r="G20" s="31" t="s">
        <v>39</v>
      </c>
      <c r="H20" s="32" t="s">
        <v>59</v>
      </c>
      <c r="I20" s="33">
        <v>0.42152777777777778</v>
      </c>
      <c r="J20" s="33">
        <v>0.4861111111111111</v>
      </c>
      <c r="K20" s="34">
        <f t="shared" si="0"/>
        <v>6.4583333333333326E-2</v>
      </c>
      <c r="L20" s="35">
        <v>79985</v>
      </c>
      <c r="M20" s="36">
        <v>80005</v>
      </c>
      <c r="N20" s="37">
        <f t="shared" si="1"/>
        <v>20</v>
      </c>
    </row>
    <row r="21" spans="1:14" x14ac:dyDescent="0.25">
      <c r="A21" s="26"/>
      <c r="B21" s="27">
        <v>44691</v>
      </c>
      <c r="C21" s="28" t="s">
        <v>24</v>
      </c>
      <c r="D21" s="38" t="s">
        <v>60</v>
      </c>
      <c r="E21" s="39" t="s">
        <v>61</v>
      </c>
      <c r="F21" s="30" t="s">
        <v>53</v>
      </c>
      <c r="G21" s="31" t="s">
        <v>54</v>
      </c>
      <c r="H21" s="28" t="s">
        <v>62</v>
      </c>
      <c r="I21" s="33">
        <v>0.49305555555555558</v>
      </c>
      <c r="J21" s="33">
        <v>0.51388888888888895</v>
      </c>
      <c r="K21" s="34">
        <f t="shared" si="0"/>
        <v>2.083333333333337E-2</v>
      </c>
      <c r="L21" s="35">
        <f t="shared" si="2"/>
        <v>80005</v>
      </c>
      <c r="M21" s="36">
        <v>80014</v>
      </c>
      <c r="N21" s="37">
        <f t="shared" si="1"/>
        <v>9</v>
      </c>
    </row>
    <row r="22" spans="1:14" x14ac:dyDescent="0.25">
      <c r="A22" s="26"/>
      <c r="B22" s="27">
        <v>44692</v>
      </c>
      <c r="C22" s="28" t="s">
        <v>24</v>
      </c>
      <c r="D22" s="38" t="s">
        <v>63</v>
      </c>
      <c r="E22" s="39" t="s">
        <v>61</v>
      </c>
      <c r="F22" s="30" t="s">
        <v>64</v>
      </c>
      <c r="G22" s="31" t="s">
        <v>65</v>
      </c>
      <c r="H22" s="28" t="s">
        <v>66</v>
      </c>
      <c r="I22" s="33">
        <v>0.40277777777777773</v>
      </c>
      <c r="J22" s="33">
        <v>0.4513888888888889</v>
      </c>
      <c r="K22" s="34">
        <f t="shared" si="0"/>
        <v>4.861111111111116E-2</v>
      </c>
      <c r="L22" s="35">
        <v>80014</v>
      </c>
      <c r="M22" s="36">
        <v>80025</v>
      </c>
      <c r="N22" s="37">
        <f t="shared" si="1"/>
        <v>11</v>
      </c>
    </row>
    <row r="23" spans="1:14" ht="50.1" customHeight="1" x14ac:dyDescent="0.25">
      <c r="A23" s="26"/>
      <c r="B23" s="27">
        <v>44692</v>
      </c>
      <c r="C23" s="28" t="s">
        <v>24</v>
      </c>
      <c r="D23" s="38" t="s">
        <v>67</v>
      </c>
      <c r="E23" s="39" t="str">
        <f>IF(D23="","",VLOOKUP(D23,[1]SOLICITANTE!B$3:K$85,10))</f>
        <v>Gabinete nº 04 - Pav.VER - 1º andar</v>
      </c>
      <c r="F23" s="30" t="s">
        <v>68</v>
      </c>
      <c r="G23" s="31" t="s">
        <v>69</v>
      </c>
      <c r="H23" s="32" t="s">
        <v>70</v>
      </c>
      <c r="I23" s="33">
        <v>0.47916666666666669</v>
      </c>
      <c r="J23" s="33">
        <v>0.50694444444444442</v>
      </c>
      <c r="K23" s="34">
        <f t="shared" si="0"/>
        <v>2.7777777777777735E-2</v>
      </c>
      <c r="L23" s="35">
        <f t="shared" si="2"/>
        <v>80025</v>
      </c>
      <c r="M23" s="36">
        <v>80043</v>
      </c>
      <c r="N23" s="37">
        <f t="shared" si="1"/>
        <v>18</v>
      </c>
    </row>
    <row r="24" spans="1:14" ht="30" customHeight="1" x14ac:dyDescent="0.25">
      <c r="A24" s="26"/>
      <c r="B24" s="27">
        <v>44693</v>
      </c>
      <c r="C24" s="28" t="s">
        <v>24</v>
      </c>
      <c r="D24" s="38" t="s">
        <v>63</v>
      </c>
      <c r="E24" s="39" t="s">
        <v>61</v>
      </c>
      <c r="F24" s="30" t="s">
        <v>71</v>
      </c>
      <c r="G24" s="31" t="s">
        <v>72</v>
      </c>
      <c r="H24" s="32" t="s">
        <v>73</v>
      </c>
      <c r="I24" s="33">
        <v>0.41666666666666669</v>
      </c>
      <c r="J24" s="33">
        <v>0.47222222222222227</v>
      </c>
      <c r="K24" s="34">
        <f t="shared" si="0"/>
        <v>5.555555555555558E-2</v>
      </c>
      <c r="L24" s="35">
        <v>80043</v>
      </c>
      <c r="M24" s="36">
        <v>80093</v>
      </c>
      <c r="N24" s="37">
        <f t="shared" si="1"/>
        <v>50</v>
      </c>
    </row>
    <row r="25" spans="1:14" x14ac:dyDescent="0.25">
      <c r="A25" s="26"/>
      <c r="B25" s="27">
        <v>44694</v>
      </c>
      <c r="C25" s="28" t="s">
        <v>24</v>
      </c>
      <c r="D25" s="38" t="s">
        <v>74</v>
      </c>
      <c r="E25" s="39" t="s">
        <v>75</v>
      </c>
      <c r="F25" s="30" t="s">
        <v>76</v>
      </c>
      <c r="G25" s="31" t="s">
        <v>77</v>
      </c>
      <c r="H25" s="28" t="s">
        <v>78</v>
      </c>
      <c r="I25" s="33"/>
      <c r="J25" s="33"/>
      <c r="K25" s="34" t="str">
        <f t="shared" si="0"/>
        <v/>
      </c>
      <c r="L25" s="35">
        <f t="shared" si="2"/>
        <v>80093</v>
      </c>
      <c r="M25" s="36">
        <v>80104</v>
      </c>
      <c r="N25" s="37">
        <f t="shared" si="1"/>
        <v>11</v>
      </c>
    </row>
    <row r="26" spans="1:14" x14ac:dyDescent="0.25">
      <c r="A26" s="26"/>
      <c r="B26" s="27">
        <v>44694</v>
      </c>
      <c r="C26" s="28" t="s">
        <v>24</v>
      </c>
      <c r="D26" s="38" t="s">
        <v>30</v>
      </c>
      <c r="E26" s="39" t="s">
        <v>79</v>
      </c>
      <c r="F26" s="30" t="s">
        <v>80</v>
      </c>
      <c r="G26" s="31" t="s">
        <v>81</v>
      </c>
      <c r="H26" s="28" t="s">
        <v>82</v>
      </c>
      <c r="I26" s="33">
        <v>0.58333333333333337</v>
      </c>
      <c r="J26" s="33">
        <v>0.64583333333333337</v>
      </c>
      <c r="K26" s="34">
        <f t="shared" si="0"/>
        <v>6.25E-2</v>
      </c>
      <c r="L26" s="35">
        <f t="shared" si="2"/>
        <v>80104</v>
      </c>
      <c r="M26" s="36">
        <v>80137</v>
      </c>
      <c r="N26" s="37">
        <f t="shared" si="1"/>
        <v>33</v>
      </c>
    </row>
    <row r="27" spans="1:14" x14ac:dyDescent="0.25">
      <c r="A27" s="26"/>
      <c r="B27" s="27">
        <v>44698</v>
      </c>
      <c r="C27" s="28" t="s">
        <v>24</v>
      </c>
      <c r="D27" s="38" t="s">
        <v>67</v>
      </c>
      <c r="E27" s="39" t="str">
        <f>IF(D27="","",VLOOKUP(D27,[1]SOLICITANTE!B$3:K$85,10))</f>
        <v>Gabinete nº 04 - Pav.VER - 1º andar</v>
      </c>
      <c r="F27" s="30" t="s">
        <v>31</v>
      </c>
      <c r="G27" s="31" t="s">
        <v>39</v>
      </c>
      <c r="H27" s="28" t="s">
        <v>83</v>
      </c>
      <c r="I27" s="33">
        <v>0.375</v>
      </c>
      <c r="J27" s="33">
        <v>0.46527777777777773</v>
      </c>
      <c r="K27" s="34">
        <f t="shared" si="0"/>
        <v>9.0277777777777735E-2</v>
      </c>
      <c r="L27" s="35">
        <f t="shared" si="2"/>
        <v>80137</v>
      </c>
      <c r="M27" s="36">
        <v>80155</v>
      </c>
      <c r="N27" s="37">
        <f t="shared" si="1"/>
        <v>18</v>
      </c>
    </row>
    <row r="28" spans="1:14" ht="30" customHeight="1" x14ac:dyDescent="0.25">
      <c r="A28" s="26"/>
      <c r="B28" s="27">
        <v>44698</v>
      </c>
      <c r="C28" s="28" t="s">
        <v>24</v>
      </c>
      <c r="D28" s="28" t="s">
        <v>84</v>
      </c>
      <c r="E28" s="31" t="s">
        <v>85</v>
      </c>
      <c r="F28" s="30" t="s">
        <v>86</v>
      </c>
      <c r="G28" s="31" t="s">
        <v>86</v>
      </c>
      <c r="H28" s="32" t="s">
        <v>87</v>
      </c>
      <c r="I28" s="33">
        <v>0.47916666666666669</v>
      </c>
      <c r="J28" s="33">
        <v>0.73958333333333337</v>
      </c>
      <c r="K28" s="34">
        <f t="shared" si="0"/>
        <v>0.26041666666666669</v>
      </c>
      <c r="L28" s="35">
        <f t="shared" si="2"/>
        <v>80155</v>
      </c>
      <c r="M28" s="36">
        <v>80310</v>
      </c>
      <c r="N28" s="37">
        <f t="shared" si="1"/>
        <v>155</v>
      </c>
    </row>
    <row r="29" spans="1:14" x14ac:dyDescent="0.25">
      <c r="A29" s="26"/>
      <c r="B29" s="27">
        <v>44699</v>
      </c>
      <c r="C29" s="28" t="s">
        <v>24</v>
      </c>
      <c r="D29" s="28" t="s">
        <v>30</v>
      </c>
      <c r="E29" s="39" t="s">
        <v>79</v>
      </c>
      <c r="F29" s="30" t="s">
        <v>88</v>
      </c>
      <c r="G29" s="31" t="s">
        <v>89</v>
      </c>
      <c r="H29" s="28" t="s">
        <v>90</v>
      </c>
      <c r="I29" s="33">
        <v>0.58680555555555558</v>
      </c>
      <c r="J29" s="33">
        <v>0.62986111111111109</v>
      </c>
      <c r="K29" s="34">
        <f t="shared" si="0"/>
        <v>4.3055555555555514E-2</v>
      </c>
      <c r="L29" s="35">
        <f t="shared" si="2"/>
        <v>80310</v>
      </c>
      <c r="M29" s="36">
        <v>80320</v>
      </c>
      <c r="N29" s="37">
        <f t="shared" si="1"/>
        <v>10</v>
      </c>
    </row>
    <row r="30" spans="1:14" x14ac:dyDescent="0.25">
      <c r="A30" s="26"/>
      <c r="B30" s="27">
        <v>44699</v>
      </c>
      <c r="C30" s="28" t="s">
        <v>24</v>
      </c>
      <c r="D30" s="38" t="s">
        <v>91</v>
      </c>
      <c r="E30" s="39" t="s">
        <v>26</v>
      </c>
      <c r="F30" s="30" t="s">
        <v>31</v>
      </c>
      <c r="G30" s="31" t="s">
        <v>39</v>
      </c>
      <c r="H30" s="28" t="s">
        <v>92</v>
      </c>
      <c r="I30" s="33">
        <v>0.54166666666666663</v>
      </c>
      <c r="J30" s="33">
        <v>0.625</v>
      </c>
      <c r="K30" s="34">
        <f t="shared" si="0"/>
        <v>8.333333333333337E-2</v>
      </c>
      <c r="L30" s="35">
        <f t="shared" si="2"/>
        <v>80320</v>
      </c>
      <c r="M30" s="36">
        <v>80339</v>
      </c>
      <c r="N30" s="37">
        <f t="shared" si="1"/>
        <v>19</v>
      </c>
    </row>
    <row r="31" spans="1:14" x14ac:dyDescent="0.25">
      <c r="A31" s="26"/>
      <c r="B31" s="27">
        <v>44700</v>
      </c>
      <c r="C31" s="28" t="s">
        <v>24</v>
      </c>
      <c r="D31" s="38" t="s">
        <v>67</v>
      </c>
      <c r="E31" s="39" t="str">
        <f>IF(D31="","",VLOOKUP(D31,[1]SOLICITANTE!B$3:K$85,10))</f>
        <v>Gabinete nº 04 - Pav.VER - 1º andar</v>
      </c>
      <c r="F31" s="30" t="s">
        <v>88</v>
      </c>
      <c r="G31" s="31" t="s">
        <v>89</v>
      </c>
      <c r="H31" s="28" t="s">
        <v>93</v>
      </c>
      <c r="I31" s="33">
        <v>0.40277777777777773</v>
      </c>
      <c r="J31" s="33">
        <v>0.54166666666666663</v>
      </c>
      <c r="K31" s="34">
        <f t="shared" si="0"/>
        <v>0.1388888888888889</v>
      </c>
      <c r="L31" s="35">
        <v>80339</v>
      </c>
      <c r="M31" s="36">
        <v>80369</v>
      </c>
      <c r="N31" s="37">
        <f t="shared" si="1"/>
        <v>30</v>
      </c>
    </row>
    <row r="32" spans="1:14" x14ac:dyDescent="0.25">
      <c r="A32" s="26"/>
      <c r="B32" s="27">
        <v>44700</v>
      </c>
      <c r="C32" s="28" t="s">
        <v>24</v>
      </c>
      <c r="D32" s="38" t="s">
        <v>91</v>
      </c>
      <c r="E32" s="39" t="s">
        <v>26</v>
      </c>
      <c r="F32" s="30" t="s">
        <v>31</v>
      </c>
      <c r="G32" s="31" t="s">
        <v>39</v>
      </c>
      <c r="H32" s="28" t="s">
        <v>92</v>
      </c>
      <c r="I32" s="33">
        <v>0.625</v>
      </c>
      <c r="J32" s="33">
        <v>0.70833333333333337</v>
      </c>
      <c r="K32" s="34">
        <f t="shared" si="0"/>
        <v>8.333333333333337E-2</v>
      </c>
      <c r="L32" s="35">
        <f t="shared" si="2"/>
        <v>80369</v>
      </c>
      <c r="M32" s="36">
        <v>80391</v>
      </c>
      <c r="N32" s="37">
        <f t="shared" si="1"/>
        <v>22</v>
      </c>
    </row>
    <row r="33" spans="1:14" x14ac:dyDescent="0.25">
      <c r="A33" s="26"/>
      <c r="B33" s="27">
        <v>44701</v>
      </c>
      <c r="C33" s="28" t="s">
        <v>24</v>
      </c>
      <c r="D33" s="38" t="s">
        <v>47</v>
      </c>
      <c r="E33" s="39" t="s">
        <v>26</v>
      </c>
      <c r="F33" s="30" t="s">
        <v>31</v>
      </c>
      <c r="G33" s="31" t="s">
        <v>39</v>
      </c>
      <c r="H33" s="28" t="s">
        <v>94</v>
      </c>
      <c r="I33" s="33">
        <v>0.44444444444444442</v>
      </c>
      <c r="J33" s="33">
        <v>0.50416666666666665</v>
      </c>
      <c r="K33" s="34">
        <f t="shared" si="0"/>
        <v>5.9722222222222232E-2</v>
      </c>
      <c r="L33" s="35">
        <f t="shared" si="2"/>
        <v>80391</v>
      </c>
      <c r="M33" s="36">
        <v>80413</v>
      </c>
      <c r="N33" s="37">
        <f t="shared" si="1"/>
        <v>22</v>
      </c>
    </row>
    <row r="34" spans="1:14" ht="30" customHeight="1" x14ac:dyDescent="0.25">
      <c r="A34" s="26"/>
      <c r="B34" s="27">
        <v>44704</v>
      </c>
      <c r="C34" s="28" t="s">
        <v>24</v>
      </c>
      <c r="D34" s="28" t="s">
        <v>95</v>
      </c>
      <c r="E34" s="39" t="s">
        <v>26</v>
      </c>
      <c r="F34" s="30" t="s">
        <v>28</v>
      </c>
      <c r="G34" s="31" t="s">
        <v>28</v>
      </c>
      <c r="H34" s="41" t="s">
        <v>96</v>
      </c>
      <c r="I34" s="33">
        <v>0.375</v>
      </c>
      <c r="J34" s="33">
        <v>0.47916666666666669</v>
      </c>
      <c r="K34" s="34">
        <f t="shared" si="0"/>
        <v>0.10416666666666669</v>
      </c>
      <c r="L34" s="35">
        <f t="shared" si="2"/>
        <v>80413</v>
      </c>
      <c r="M34" s="36">
        <v>80455</v>
      </c>
      <c r="N34" s="37">
        <f>M34-L34</f>
        <v>42</v>
      </c>
    </row>
    <row r="35" spans="1:14" ht="30" customHeight="1" x14ac:dyDescent="0.25">
      <c r="A35" s="26"/>
      <c r="B35" s="27">
        <v>44706</v>
      </c>
      <c r="C35" s="28" t="s">
        <v>24</v>
      </c>
      <c r="D35" s="38" t="s">
        <v>84</v>
      </c>
      <c r="E35" s="39" t="s">
        <v>85</v>
      </c>
      <c r="F35" s="30" t="s">
        <v>28</v>
      </c>
      <c r="G35" s="31" t="s">
        <v>28</v>
      </c>
      <c r="H35" s="32" t="s">
        <v>97</v>
      </c>
      <c r="I35" s="33">
        <v>0.38194444444444442</v>
      </c>
      <c r="J35" s="33">
        <v>0.57291666666666663</v>
      </c>
      <c r="K35" s="34">
        <f t="shared" si="0"/>
        <v>0.19097222222222221</v>
      </c>
      <c r="L35" s="35">
        <f t="shared" si="2"/>
        <v>80455</v>
      </c>
      <c r="M35" s="36">
        <v>80521</v>
      </c>
      <c r="N35" s="37">
        <f t="shared" si="1"/>
        <v>66</v>
      </c>
    </row>
    <row r="36" spans="1:14" x14ac:dyDescent="0.25">
      <c r="A36" s="26"/>
      <c r="B36" s="27">
        <v>44707</v>
      </c>
      <c r="C36" s="28" t="s">
        <v>24</v>
      </c>
      <c r="D36" s="38" t="s">
        <v>98</v>
      </c>
      <c r="E36" s="39" t="s">
        <v>99</v>
      </c>
      <c r="F36" s="30" t="s">
        <v>31</v>
      </c>
      <c r="G36" s="31" t="s">
        <v>39</v>
      </c>
      <c r="H36" s="28" t="s">
        <v>100</v>
      </c>
      <c r="I36" s="33">
        <v>0.39583333333333331</v>
      </c>
      <c r="J36" s="33">
        <v>0.52083333333333337</v>
      </c>
      <c r="K36" s="34">
        <f t="shared" si="0"/>
        <v>0.12500000000000006</v>
      </c>
      <c r="L36" s="35">
        <f t="shared" si="2"/>
        <v>80521</v>
      </c>
      <c r="M36" s="36">
        <v>80541</v>
      </c>
      <c r="N36" s="37">
        <f t="shared" si="1"/>
        <v>20</v>
      </c>
    </row>
    <row r="37" spans="1:14" ht="30" customHeight="1" x14ac:dyDescent="0.25">
      <c r="A37" s="26"/>
      <c r="B37" s="27">
        <v>44707</v>
      </c>
      <c r="C37" s="28" t="s">
        <v>24</v>
      </c>
      <c r="D37" s="28" t="s">
        <v>101</v>
      </c>
      <c r="E37" s="39" t="s">
        <v>102</v>
      </c>
      <c r="F37" s="30" t="s">
        <v>86</v>
      </c>
      <c r="G37" s="31" t="s">
        <v>86</v>
      </c>
      <c r="H37" s="42" t="s">
        <v>103</v>
      </c>
      <c r="I37" s="33">
        <v>0.54861111111111105</v>
      </c>
      <c r="J37" s="33">
        <v>0.82291666666666663</v>
      </c>
      <c r="K37" s="34">
        <f t="shared" si="0"/>
        <v>0.27430555555555558</v>
      </c>
      <c r="L37" s="35">
        <f t="shared" si="2"/>
        <v>80541</v>
      </c>
      <c r="M37" s="36">
        <v>80709</v>
      </c>
      <c r="N37" s="37">
        <f t="shared" si="1"/>
        <v>168</v>
      </c>
    </row>
    <row r="38" spans="1:14" x14ac:dyDescent="0.25">
      <c r="A38" s="26"/>
      <c r="B38" s="27">
        <v>44708</v>
      </c>
      <c r="C38" s="28" t="s">
        <v>24</v>
      </c>
      <c r="D38" s="38" t="s">
        <v>47</v>
      </c>
      <c r="E38" s="39" t="s">
        <v>26</v>
      </c>
      <c r="F38" s="30" t="s">
        <v>31</v>
      </c>
      <c r="G38" s="31" t="s">
        <v>39</v>
      </c>
      <c r="H38" s="28" t="s">
        <v>94</v>
      </c>
      <c r="I38" s="33">
        <v>0.54166666666666663</v>
      </c>
      <c r="J38" s="33">
        <v>0.59722222222222221</v>
      </c>
      <c r="K38" s="34">
        <f t="shared" si="0"/>
        <v>5.555555555555558E-2</v>
      </c>
      <c r="L38" s="35">
        <f t="shared" si="2"/>
        <v>80709</v>
      </c>
      <c r="M38" s="36">
        <v>80729</v>
      </c>
      <c r="N38" s="37">
        <f t="shared" si="1"/>
        <v>20</v>
      </c>
    </row>
    <row r="39" spans="1:14" x14ac:dyDescent="0.25">
      <c r="A39" s="26"/>
      <c r="B39" s="27">
        <v>44708</v>
      </c>
      <c r="C39" s="28" t="s">
        <v>24</v>
      </c>
      <c r="D39" s="38" t="s">
        <v>104</v>
      </c>
      <c r="E39" s="39" t="str">
        <f>IF(D39="","",VLOOKUP(D39,[1]SOLICITANTE!B$3:K$85,10))</f>
        <v>Gabinete nº 17 - Pav. VER - 2º andar</v>
      </c>
      <c r="F39" s="30" t="s">
        <v>76</v>
      </c>
      <c r="G39" s="31" t="s">
        <v>77</v>
      </c>
      <c r="H39" s="28" t="s">
        <v>105</v>
      </c>
      <c r="I39" s="33">
        <v>0.60416666666666663</v>
      </c>
      <c r="J39" s="33">
        <v>0.72916666666666663</v>
      </c>
      <c r="K39" s="34">
        <f t="shared" si="0"/>
        <v>0.125</v>
      </c>
      <c r="L39" s="35">
        <f t="shared" si="2"/>
        <v>80729</v>
      </c>
      <c r="M39" s="36">
        <v>80747</v>
      </c>
      <c r="N39" s="37">
        <f t="shared" si="1"/>
        <v>18</v>
      </c>
    </row>
    <row r="40" spans="1:14" x14ac:dyDescent="0.25">
      <c r="A40" s="26"/>
      <c r="B40" s="27">
        <v>44711</v>
      </c>
      <c r="C40" s="28" t="s">
        <v>24</v>
      </c>
      <c r="D40" s="28" t="s">
        <v>106</v>
      </c>
      <c r="E40" s="39" t="s">
        <v>107</v>
      </c>
      <c r="F40" s="30" t="s">
        <v>108</v>
      </c>
      <c r="G40" s="31" t="s">
        <v>109</v>
      </c>
      <c r="H40" s="28" t="s">
        <v>110</v>
      </c>
      <c r="I40" s="33">
        <v>0.41666666666666669</v>
      </c>
      <c r="J40" s="33">
        <v>0.43541666666666662</v>
      </c>
      <c r="K40" s="34">
        <f t="shared" si="0"/>
        <v>1.8749999999999933E-2</v>
      </c>
      <c r="L40" s="35">
        <f t="shared" si="2"/>
        <v>80747</v>
      </c>
      <c r="M40" s="36">
        <v>80755</v>
      </c>
      <c r="N40" s="37">
        <f t="shared" si="1"/>
        <v>8</v>
      </c>
    </row>
    <row r="41" spans="1:14" ht="30" customHeight="1" x14ac:dyDescent="0.25">
      <c r="A41" s="26"/>
      <c r="B41" s="27">
        <v>44711</v>
      </c>
      <c r="C41" s="28" t="s">
        <v>24</v>
      </c>
      <c r="D41" s="38" t="s">
        <v>30</v>
      </c>
      <c r="E41" s="39" t="str">
        <f>IF(D41="","",VLOOKUP(D41,[1]SOLICITANTE!B$3:K$85,10))</f>
        <v>Gabinete nº 22 - Pav. VER - 2º andar</v>
      </c>
      <c r="F41" s="30" t="s">
        <v>28</v>
      </c>
      <c r="G41" s="31" t="s">
        <v>111</v>
      </c>
      <c r="H41" s="32" t="s">
        <v>112</v>
      </c>
      <c r="I41" s="33">
        <v>0.58333333333333337</v>
      </c>
      <c r="J41" s="33">
        <v>0.64583333333333337</v>
      </c>
      <c r="K41" s="34">
        <f t="shared" si="0"/>
        <v>6.25E-2</v>
      </c>
      <c r="L41" s="35">
        <f t="shared" si="2"/>
        <v>80755</v>
      </c>
      <c r="M41" s="36">
        <v>80804</v>
      </c>
      <c r="N41" s="37">
        <f t="shared" si="1"/>
        <v>49</v>
      </c>
    </row>
    <row r="42" spans="1:14" x14ac:dyDescent="0.25">
      <c r="A42" s="26"/>
      <c r="B42" s="27">
        <v>44712</v>
      </c>
      <c r="C42" s="28" t="s">
        <v>24</v>
      </c>
      <c r="D42" s="38" t="s">
        <v>37</v>
      </c>
      <c r="E42" s="39" t="s">
        <v>38</v>
      </c>
      <c r="F42" s="30" t="s">
        <v>31</v>
      </c>
      <c r="G42" s="31" t="s">
        <v>39</v>
      </c>
      <c r="H42" s="28" t="s">
        <v>113</v>
      </c>
      <c r="I42" s="33">
        <v>0.3888888888888889</v>
      </c>
      <c r="J42" s="33">
        <v>0.45833333333333331</v>
      </c>
      <c r="K42" s="34">
        <f t="shared" si="0"/>
        <v>6.944444444444442E-2</v>
      </c>
      <c r="L42" s="35">
        <f t="shared" si="2"/>
        <v>80804</v>
      </c>
      <c r="M42" s="36">
        <v>80836</v>
      </c>
      <c r="N42" s="37">
        <f t="shared" si="1"/>
        <v>32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 D15 D17 D20 D29 C10:C42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2023-06-03T22:36:59Z</dcterms:created>
  <dcterms:modified xsi:type="dcterms:W3CDTF">2023-06-03T22:40:40Z</dcterms:modified>
</cp:coreProperties>
</file>