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EOB 0661\"/>
    </mc:Choice>
  </mc:AlternateContent>
  <xr:revisionPtr revIDLastSave="0" documentId="8_{9F1E4C40-434D-4D92-8D6D-B5DDE593CFE1}" xr6:coauthVersionLast="47" xr6:coauthVersionMax="47" xr10:uidLastSave="{00000000-0000-0000-0000-000000000000}"/>
  <bookViews>
    <workbookView xWindow="-120" yWindow="-120" windowWidth="29040" windowHeight="15840" xr2:uid="{D8327788-680A-4F6A-BA4A-FD04335201EF}"/>
  </bookViews>
  <sheets>
    <sheet name="Planilha1" sheetId="1" r:id="rId1"/>
  </sheets>
  <externalReferences>
    <externalReference r:id="rId2"/>
  </externalReferences>
  <definedNames>
    <definedName name="_xlnm.Print_Area" localSheetId="0">Planilha1!$A$1:$O$16</definedName>
    <definedName name="Motorista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L15" i="1"/>
  <c r="K15" i="1"/>
  <c r="E15" i="1"/>
  <c r="L14" i="1"/>
  <c r="N14" i="1" s="1"/>
  <c r="K14" i="1"/>
  <c r="E14" i="1"/>
  <c r="L13" i="1"/>
  <c r="N13" i="1" s="1"/>
  <c r="K13" i="1"/>
  <c r="N12" i="1"/>
  <c r="L12" i="1"/>
  <c r="K12" i="1"/>
  <c r="E12" i="1"/>
  <c r="L11" i="1"/>
  <c r="N11" i="1" s="1"/>
  <c r="K11" i="1"/>
  <c r="N10" i="1"/>
  <c r="K10" i="1"/>
</calcChain>
</file>

<file path=xl/sharedStrings.xml><?xml version="1.0" encoding="utf-8"?>
<sst xmlns="http://schemas.openxmlformats.org/spreadsheetml/2006/main" count="57" uniqueCount="41">
  <si>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</si>
  <si>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</si>
  <si>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</si>
  <si>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</si>
  <si>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</si>
  <si>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</si>
  <si>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EOB-0661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</si>
  <si>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</si>
  <si>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</si>
  <si>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</si>
  <si>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</si>
  <si>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</si>
  <si>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</si>
  <si>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</si>
  <si>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</si>
  <si>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</si>
  <si>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</si>
  <si>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</si>
  <si>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</si>
  <si>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</si>
  <si>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</si>
  <si>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</si>
  <si>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</si>
  <si>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</si>
  <si>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Ademir do Nascimento Moreira</t>
  </si>
  <si>
    <t>Gabinete no. 06 - Pav VER - 1o. Andar</t>
  </si>
  <si>
    <t>VILA MIRIM</t>
  </si>
  <si>
    <t>Bairro Mirim</t>
  </si>
  <si>
    <t>Verificar buracos em via pública - Jd. Glória e Vila Mirim</t>
  </si>
  <si>
    <t>Vila São Jorge</t>
  </si>
  <si>
    <t>Verificar buracos e bueiros entupidos em via pública: Vila São Jorge</t>
  </si>
  <si>
    <t>Marcos Linhares da Costa</t>
  </si>
  <si>
    <t>Verificar buracos em via pública: Rua 9 de Julho</t>
  </si>
  <si>
    <t>Sergio Roberto Bonini Marinho</t>
  </si>
  <si>
    <t>MOT - Pav. ADM - Térreo</t>
  </si>
  <si>
    <t>Sítio do Campo</t>
  </si>
  <si>
    <t>Bairro Sítio do Campo</t>
  </si>
  <si>
    <t>Abastecimento de veículo oficial</t>
  </si>
  <si>
    <t>Mirim</t>
  </si>
  <si>
    <t>Verificar bueiros quebrados e entupidos em via pública: Rua Osmar Antoniolli</t>
  </si>
  <si>
    <t>Verificar buracos em via pública: Rua 31 de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</si>
</sst>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>
      <alignment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%20-Controle%20do%20Ve&#237;culo%20EOB-0661.xlsx" TargetMode="External"/><Relationship Id="rId1" Type="http://schemas.openxmlformats.org/officeDocument/2006/relationships/externalLinkPath" Target="/2022/2022%20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  <sheetName val="Plan1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E16" t="str">
            <v>Assessor</v>
          </cell>
          <cell r="J16" t="str">
            <v>GAB10</v>
          </cell>
          <cell r="K16" t="str">
            <v>Gabinete nº 10 - 1º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E45" t="str">
            <v>Agente Administrativo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E46" t="str">
            <v>Auxiliar Técnico Legislativo</v>
          </cell>
          <cell r="F46">
            <v>716</v>
          </cell>
          <cell r="G46">
            <v>43228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E49" t="str">
            <v>Motorista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G50">
            <v>43466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E53" t="str">
            <v>Assistente Legislativo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E55" t="str">
            <v>Operador Técnico em Computação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E57" t="str">
            <v>Agente Administrativo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E58" t="str">
            <v>Escriturário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E61" t="str">
            <v>Vereador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E62" t="str">
            <v>Recepcionista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E64" t="str">
            <v>Agente Administrativo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E69" t="str">
            <v>Escriturário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E70" t="str">
            <v>Ouvidor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E71" t="str">
            <v>Assistente Legislativo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E72" t="str">
            <v>Assessor Parlamentar</v>
          </cell>
          <cell r="F72">
            <v>668</v>
          </cell>
          <cell r="G72">
            <v>43466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E74" t="str">
            <v>Recepcionista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G75">
            <v>44197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E81" t="str">
            <v>Telefonista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J85" t="str">
            <v>GAB14</v>
          </cell>
          <cell r="K85" t="str">
            <v>Gabinete nº 14 - Pav. VER - 2º andar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566A-49F2-4A6E-BA42-6AA65928465F}">
  <dimension ref="A1:N15"/>
  <sheetViews>
    <sheetView tabSelected="1" view="pageBreakPreview" zoomScale="60" zoomScaleNormal="100" workbookViewId="0">
      <selection activeCell="H23" sqref="H23"/>
    </sheetView>
  </sheetViews>
  <sheetFormatPr defaultRowHeight="15" x14ac:dyDescent="0.25"/>
  <cols>
    <col min="2" max="2" width="12.5703125" bestFit="1" customWidth="1"/>
    <col min="3" max="4" width="33.7109375" bestFit="1" customWidth="1"/>
    <col min="5" max="5" width="41.85546875" bestFit="1" customWidth="1"/>
    <col min="6" max="6" width="27.140625" customWidth="1"/>
    <col min="7" max="7" width="28.28515625" customWidth="1"/>
    <col min="8" max="8" width="34.85546875" bestFit="1" customWidth="1"/>
    <col min="9" max="9" width="15.42578125" customWidth="1"/>
    <col min="10" max="10" width="16.85546875" customWidth="1"/>
    <col min="11" max="11" width="14.140625" customWidth="1"/>
    <col min="12" max="12" width="13.85546875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68058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30" customHeight="1" x14ac:dyDescent="0.25">
      <c r="A10" s="26"/>
      <c r="B10" s="27">
        <v>44721</v>
      </c>
      <c r="C10" s="28" t="s">
        <v>24</v>
      </c>
      <c r="D10" s="29" t="s">
        <v>24</v>
      </c>
      <c r="E10" s="30" t="s">
        <v>25</v>
      </c>
      <c r="F10" s="28" t="s">
        <v>26</v>
      </c>
      <c r="G10" s="31" t="s">
        <v>27</v>
      </c>
      <c r="H10" s="32" t="s">
        <v>28</v>
      </c>
      <c r="I10" s="33">
        <v>0.41666666666666669</v>
      </c>
      <c r="J10" s="33">
        <v>0.52083333333333337</v>
      </c>
      <c r="K10" s="34">
        <f t="shared" ref="K10:K15" si="0">IF(I10="","",IF(J10="","",J10-I10))</f>
        <v>0.10416666666666669</v>
      </c>
      <c r="L10" s="35">
        <v>68058</v>
      </c>
      <c r="M10" s="36">
        <v>68087</v>
      </c>
      <c r="N10" s="37">
        <f t="shared" ref="N10:N15" si="1">IF(M10=0,"",M10-L10)</f>
        <v>29</v>
      </c>
    </row>
    <row r="11" spans="1:14" ht="50.1" customHeight="1" x14ac:dyDescent="0.25">
      <c r="A11" s="26"/>
      <c r="B11" s="27">
        <v>44722</v>
      </c>
      <c r="C11" s="28" t="s">
        <v>24</v>
      </c>
      <c r="D11" s="29" t="s">
        <v>24</v>
      </c>
      <c r="E11" s="30" t="s">
        <v>25</v>
      </c>
      <c r="F11" s="28" t="s">
        <v>29</v>
      </c>
      <c r="G11" s="31" t="s">
        <v>29</v>
      </c>
      <c r="H11" s="32" t="s">
        <v>30</v>
      </c>
      <c r="I11" s="33">
        <v>0.41666666666666669</v>
      </c>
      <c r="J11" s="33">
        <v>0.47916666666666669</v>
      </c>
      <c r="K11" s="34">
        <f t="shared" si="0"/>
        <v>6.25E-2</v>
      </c>
      <c r="L11" s="35">
        <f t="shared" ref="L11:L15" si="2">M10</f>
        <v>68087</v>
      </c>
      <c r="M11" s="36">
        <v>68105</v>
      </c>
      <c r="N11" s="37">
        <f t="shared" si="1"/>
        <v>18</v>
      </c>
    </row>
    <row r="12" spans="1:14" ht="30" customHeight="1" x14ac:dyDescent="0.25">
      <c r="A12" s="26"/>
      <c r="B12" s="27">
        <v>44727</v>
      </c>
      <c r="C12" s="29" t="s">
        <v>31</v>
      </c>
      <c r="D12" s="29" t="s">
        <v>31</v>
      </c>
      <c r="E12" s="30" t="str">
        <f>IF(D12="","",VLOOKUP(D12,[1]SOLICITANTE!B$3:K$85,10))</f>
        <v>Gabinete nº 22 - Pav. VER - 2º andar</v>
      </c>
      <c r="F12" s="28" t="s">
        <v>26</v>
      </c>
      <c r="G12" s="31" t="s">
        <v>27</v>
      </c>
      <c r="H12" s="32" t="s">
        <v>32</v>
      </c>
      <c r="I12" s="33">
        <v>0.375</v>
      </c>
      <c r="J12" s="33">
        <v>0.47916666666666669</v>
      </c>
      <c r="K12" s="34">
        <f t="shared" si="0"/>
        <v>0.10416666666666669</v>
      </c>
      <c r="L12" s="35">
        <f t="shared" si="2"/>
        <v>68105</v>
      </c>
      <c r="M12" s="36">
        <v>68127</v>
      </c>
      <c r="N12" s="37">
        <f t="shared" si="1"/>
        <v>22</v>
      </c>
    </row>
    <row r="13" spans="1:14" ht="30" customHeight="1" x14ac:dyDescent="0.25">
      <c r="A13" s="26"/>
      <c r="B13" s="27">
        <v>44732</v>
      </c>
      <c r="C13" s="28" t="s">
        <v>33</v>
      </c>
      <c r="D13" s="28" t="s">
        <v>33</v>
      </c>
      <c r="E13" s="38" t="s">
        <v>34</v>
      </c>
      <c r="F13" s="39" t="s">
        <v>35</v>
      </c>
      <c r="G13" s="31" t="s">
        <v>36</v>
      </c>
      <c r="H13" s="28" t="s">
        <v>37</v>
      </c>
      <c r="I13" s="33">
        <v>0.4236111111111111</v>
      </c>
      <c r="J13" s="33">
        <v>0.4375</v>
      </c>
      <c r="K13" s="34">
        <f t="shared" si="0"/>
        <v>1.3888888888888895E-2</v>
      </c>
      <c r="L13" s="35">
        <f t="shared" si="2"/>
        <v>68127</v>
      </c>
      <c r="M13" s="40">
        <v>68132</v>
      </c>
      <c r="N13" s="37">
        <f t="shared" si="1"/>
        <v>5</v>
      </c>
    </row>
    <row r="14" spans="1:14" ht="30" customHeight="1" x14ac:dyDescent="0.25">
      <c r="A14" s="26"/>
      <c r="B14" s="27">
        <v>44739</v>
      </c>
      <c r="C14" s="28" t="s">
        <v>31</v>
      </c>
      <c r="D14" s="28" t="s">
        <v>31</v>
      </c>
      <c r="E14" s="30" t="str">
        <f>IF(D14="","",VLOOKUP(D14,[1]SOLICITANTE!B$3:K$85,10))</f>
        <v>Gabinete nº 22 - Pav. VER - 2º andar</v>
      </c>
      <c r="F14" s="39" t="s">
        <v>38</v>
      </c>
      <c r="G14" s="31" t="s">
        <v>27</v>
      </c>
      <c r="H14" s="32" t="s">
        <v>39</v>
      </c>
      <c r="I14" s="33">
        <v>0.41666666666666669</v>
      </c>
      <c r="J14" s="33">
        <v>0.47569444444444442</v>
      </c>
      <c r="K14" s="34">
        <f t="shared" si="0"/>
        <v>5.9027777777777735E-2</v>
      </c>
      <c r="L14" s="35">
        <f t="shared" si="2"/>
        <v>68132</v>
      </c>
      <c r="M14" s="40">
        <v>68156</v>
      </c>
      <c r="N14" s="37">
        <f t="shared" si="1"/>
        <v>24</v>
      </c>
    </row>
    <row r="15" spans="1:14" ht="30" customHeight="1" x14ac:dyDescent="0.25">
      <c r="A15" s="26"/>
      <c r="B15" s="27">
        <v>44742</v>
      </c>
      <c r="C15" s="28" t="s">
        <v>31</v>
      </c>
      <c r="D15" s="28" t="s">
        <v>31</v>
      </c>
      <c r="E15" s="30" t="str">
        <f>IF(D15="","",VLOOKUP(D15,[1]SOLICITANTE!B$3:K$85,10))</f>
        <v>Gabinete nº 22 - Pav. VER - 2º andar</v>
      </c>
      <c r="F15" s="39" t="s">
        <v>38</v>
      </c>
      <c r="G15" s="31" t="s">
        <v>27</v>
      </c>
      <c r="H15" s="32" t="s">
        <v>40</v>
      </c>
      <c r="I15" s="33">
        <v>0.39583333333333331</v>
      </c>
      <c r="J15" s="33">
        <v>0.52083333333333337</v>
      </c>
      <c r="K15" s="34">
        <f t="shared" si="0"/>
        <v>0.12500000000000006</v>
      </c>
      <c r="L15" s="35">
        <f t="shared" si="2"/>
        <v>68156</v>
      </c>
      <c r="M15" s="40">
        <v>68177</v>
      </c>
      <c r="N15" s="37">
        <f t="shared" si="1"/>
        <v>21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C13:D15 C10:C11" xr:uid="{5C31617C-543D-460F-86BC-9CD05E41D8EC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2023-06-01T18:58:46Z</dcterms:created>
  <dcterms:modified xsi:type="dcterms:W3CDTF">2023-06-01T19:04:17Z</dcterms:modified>
</cp:coreProperties>
</file>