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213B837B-ECA6-42F4-B733-6AB426F4B1AD}" xr6:coauthVersionLast="47" xr6:coauthVersionMax="47" xr10:uidLastSave="{00000000-0000-0000-0000-000000000000}"/>
  <bookViews>
    <workbookView xWindow="-120" yWindow="-120" windowWidth="29040" windowHeight="15840" xr2:uid="{243BD69F-498A-47CC-AADF-896AA5CA52EC}"/>
  </bookViews>
  <sheets>
    <sheet name="Planilha1" sheetId="1" r:id="rId1"/>
  </sheets>
  <externalReferences>
    <externalReference r:id="rId2"/>
  </externalReferences>
  <definedNames>
    <definedName name="_xlnm.Print_Area" localSheetId="0">Planilha1!$A$1:$O$23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N22" i="1" s="1"/>
  <c r="K22" i="1"/>
  <c r="L21" i="1"/>
  <c r="N21" i="1" s="1"/>
  <c r="K21" i="1"/>
  <c r="L20" i="1"/>
  <c r="N20" i="1" s="1"/>
  <c r="K20" i="1"/>
  <c r="E20" i="1"/>
  <c r="L19" i="1"/>
  <c r="N19" i="1" s="1"/>
  <c r="K19" i="1"/>
  <c r="L18" i="1"/>
  <c r="N18" i="1" s="1"/>
  <c r="K18" i="1"/>
  <c r="E18" i="1"/>
  <c r="L17" i="1"/>
  <c r="N17" i="1" s="1"/>
  <c r="K17" i="1"/>
  <c r="N16" i="1"/>
  <c r="L16" i="1"/>
  <c r="K16" i="1"/>
  <c r="E16" i="1"/>
  <c r="L15" i="1"/>
  <c r="N15" i="1" s="1"/>
  <c r="K15" i="1"/>
  <c r="E15" i="1"/>
  <c r="L14" i="1"/>
  <c r="N14" i="1" s="1"/>
  <c r="K14" i="1"/>
  <c r="E14" i="1"/>
  <c r="L13" i="1"/>
  <c r="N13" i="1" s="1"/>
  <c r="K13" i="1"/>
  <c r="L12" i="1"/>
  <c r="N12" i="1" s="1"/>
  <c r="K12" i="1"/>
  <c r="E12" i="1"/>
  <c r="L11" i="1"/>
  <c r="N11" i="1" s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<sst xmlns="http://schemas.openxmlformats.org/spreadsheetml/2006/main" count="101" uniqueCount="62">
  <si>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</si>
  <si>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</si>
  <si>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</si>
  <si>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</si>
  <si>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</si>
  <si>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</si>
  <si>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</si>
  <si>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</si>
  <si>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</si>
  <si>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</si>
  <si>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</si>
  <si>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</si>
  <si>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</si>
  <si>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</si>
  <si>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</si>
  <si>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</si>
  <si>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</si>
  <si>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</si>
  <si>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</si>
  <si>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</si>
  <si>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</si>
  <si>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</si>
  <si>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Eloy Robson Catão</t>
  </si>
  <si>
    <t>Gab. 19</t>
  </si>
  <si>
    <t>MIRIM</t>
  </si>
  <si>
    <t>Paço Municipal</t>
  </si>
  <si>
    <t>Reunião Vereador Betinho Gabinete da Sra. Prefeita</t>
  </si>
  <si>
    <t>Marcos Linhares da Costa</t>
  </si>
  <si>
    <t>Gab. 22</t>
  </si>
  <si>
    <t>Jd. Solemar</t>
  </si>
  <si>
    <t>Bairro Solemar</t>
  </si>
  <si>
    <t>Verificar buracos em vias públicas: Rua Sarão, Rua Barão de Gusmão e Rua José Basilio da Gama</t>
  </si>
  <si>
    <t>Levantamento informação SETRANS e reunião Gabinete Sra, Prefeita</t>
  </si>
  <si>
    <t>Vila Mirim</t>
  </si>
  <si>
    <t>Bairro Mirim</t>
  </si>
  <si>
    <t>Verificar bueiros entupidos em via pública - Rua Osmar Antoniolli</t>
  </si>
  <si>
    <t>Reunião Gabinete da Prefeita</t>
  </si>
  <si>
    <t>Verificar buracos em via pública - Rua Osmar Antoniolli e Rua Aldo Colli</t>
  </si>
  <si>
    <t>Vila Antartica</t>
  </si>
  <si>
    <t>Bairro Antartica</t>
  </si>
  <si>
    <t>Verificar buracos em via pública - Rua João Abdalla</t>
  </si>
  <si>
    <t xml:space="preserve"> </t>
  </si>
  <si>
    <t>Ademir do Nascimento Moreira</t>
  </si>
  <si>
    <t>Protocolar documentos Secretaria de Obras</t>
  </si>
  <si>
    <t>Gab. 06</t>
  </si>
  <si>
    <t>Protocolar ofício subsecretaria cidadania</t>
  </si>
  <si>
    <t>Vila Tupi</t>
  </si>
  <si>
    <t>Bairro Tupi</t>
  </si>
  <si>
    <t>Verificar bueiros e buracos em via pública - Rua Caribas</t>
  </si>
  <si>
    <t>Sergio Roberto Bonini Marinho</t>
  </si>
  <si>
    <t>Motorista</t>
  </si>
  <si>
    <t>Jd. Anhanguera</t>
  </si>
  <si>
    <t>Bairro Anhanguera</t>
  </si>
  <si>
    <t>Lavagem e abastecimento de veículo oficial</t>
  </si>
  <si>
    <t>Ribeirópolis</t>
  </si>
  <si>
    <t>Bairro Ribeirópolis</t>
  </si>
  <si>
    <t>Verificar bueiros e buracos em via pública - Rua Dr. Esmeraldo S. Tarquino Filho</t>
  </si>
  <si>
    <t>Marcelo Cabral Chuvas</t>
  </si>
  <si>
    <t>Zeladoria</t>
  </si>
  <si>
    <t>Jd. Glória</t>
  </si>
  <si>
    <t>Bairro  Jd. Gloria</t>
  </si>
  <si>
    <t>Aquisição de materiais para manutenção do Prédio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</si>
</sst>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4857-2E2F-4B03-BD5F-8F83EBC4B467}">
  <dimension ref="A1:N22"/>
  <sheetViews>
    <sheetView tabSelected="1" view="pageBreakPreview" zoomScale="60" zoomScaleNormal="100" workbookViewId="0">
      <selection activeCell="N32" sqref="N32"/>
    </sheetView>
  </sheetViews>
  <sheetFormatPr defaultRowHeight="15" x14ac:dyDescent="0.25"/>
  <cols>
    <col min="2" max="2" width="12.5703125" bestFit="1" customWidth="1"/>
    <col min="3" max="3" width="33.7109375" bestFit="1" customWidth="1"/>
    <col min="4" max="4" width="43.42578125" customWidth="1"/>
    <col min="5" max="5" width="41.85546875" bestFit="1" customWidth="1"/>
    <col min="6" max="6" width="24.7109375" bestFit="1" customWidth="1"/>
    <col min="7" max="7" width="20.42578125" bestFit="1" customWidth="1"/>
    <col min="8" max="8" width="54.42578125" customWidth="1"/>
    <col min="9" max="9" width="12.140625" customWidth="1"/>
    <col min="10" max="10" width="13.85546875" customWidth="1"/>
    <col min="11" max="11" width="12.42578125" customWidth="1"/>
    <col min="12" max="12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62748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44746</v>
      </c>
      <c r="C9" s="27" t="s">
        <v>22</v>
      </c>
      <c r="D9" s="27" t="s">
        <v>22</v>
      </c>
      <c r="E9" s="28" t="s">
        <v>23</v>
      </c>
      <c r="F9" s="27" t="s">
        <v>24</v>
      </c>
      <c r="G9" s="29" t="s">
        <v>25</v>
      </c>
      <c r="H9" s="27" t="s">
        <v>26</v>
      </c>
      <c r="I9" s="30">
        <v>0.4375</v>
      </c>
      <c r="J9" s="30">
        <v>0.4861111111111111</v>
      </c>
      <c r="K9" s="31">
        <f t="shared" ref="K9:K22" si="0">IF(I9="","",IF(J9="","",J9-I9))</f>
        <v>4.8611111111111105E-2</v>
      </c>
      <c r="L9" s="32">
        <v>62748</v>
      </c>
      <c r="M9" s="33">
        <v>62773</v>
      </c>
      <c r="N9" s="34">
        <f t="shared" ref="N9:N22" si="1">IF(M9=0,"",M9-L9)</f>
        <v>25</v>
      </c>
    </row>
    <row r="10" spans="1:14" ht="30" customHeight="1" x14ac:dyDescent="0.25">
      <c r="A10" s="35"/>
      <c r="B10" s="36">
        <v>44749</v>
      </c>
      <c r="C10" s="37" t="s">
        <v>27</v>
      </c>
      <c r="D10" s="37" t="s">
        <v>27</v>
      </c>
      <c r="E10" s="28" t="s">
        <v>28</v>
      </c>
      <c r="F10" s="37" t="s">
        <v>29</v>
      </c>
      <c r="G10" s="29" t="s">
        <v>30</v>
      </c>
      <c r="H10" s="38" t="s">
        <v>31</v>
      </c>
      <c r="I10" s="39">
        <v>0.36458333333333331</v>
      </c>
      <c r="J10" s="39">
        <v>0.4548611111111111</v>
      </c>
      <c r="K10" s="31">
        <f t="shared" si="0"/>
        <v>9.027777777777779E-2</v>
      </c>
      <c r="L10" s="32">
        <f t="shared" ref="L9:L22" si="2">M9</f>
        <v>62773</v>
      </c>
      <c r="M10" s="40">
        <v>62820</v>
      </c>
      <c r="N10" s="34">
        <f t="shared" si="1"/>
        <v>47</v>
      </c>
    </row>
    <row r="11" spans="1:14" ht="30" customHeight="1" x14ac:dyDescent="0.25">
      <c r="A11" s="35"/>
      <c r="B11" s="36">
        <v>44749</v>
      </c>
      <c r="C11" s="37" t="s">
        <v>22</v>
      </c>
      <c r="D11" s="37" t="s">
        <v>22</v>
      </c>
      <c r="E11" s="28" t="s">
        <v>23</v>
      </c>
      <c r="F11" s="37" t="s">
        <v>24</v>
      </c>
      <c r="G11" s="29" t="s">
        <v>25</v>
      </c>
      <c r="H11" s="38" t="s">
        <v>32</v>
      </c>
      <c r="I11" s="39">
        <v>0.60416666666666663</v>
      </c>
      <c r="J11" s="39">
        <v>0.72916666666666663</v>
      </c>
      <c r="K11" s="31">
        <f t="shared" si="0"/>
        <v>0.125</v>
      </c>
      <c r="L11" s="32">
        <f t="shared" si="2"/>
        <v>62820</v>
      </c>
      <c r="M11" s="40">
        <v>62842</v>
      </c>
      <c r="N11" s="34">
        <f t="shared" si="1"/>
        <v>22</v>
      </c>
    </row>
    <row r="12" spans="1:14" ht="30" customHeight="1" x14ac:dyDescent="0.25">
      <c r="A12" s="25"/>
      <c r="B12" s="26">
        <v>44754</v>
      </c>
      <c r="C12" s="27" t="s">
        <v>27</v>
      </c>
      <c r="D12" s="41" t="s">
        <v>27</v>
      </c>
      <c r="E12" s="28" t="str">
        <f>IF(D12="","",VLOOKUP(D12,[1]SOLICITANTE!B$3:K$85,10))</f>
        <v>Gabinete nº 22 - Pav. VER - 2º andar</v>
      </c>
      <c r="F12" s="27" t="s">
        <v>33</v>
      </c>
      <c r="G12" s="29" t="s">
        <v>34</v>
      </c>
      <c r="H12" s="42" t="s">
        <v>35</v>
      </c>
      <c r="I12" s="30">
        <v>0.3923611111111111</v>
      </c>
      <c r="J12" s="30">
        <v>0.52083333333333337</v>
      </c>
      <c r="K12" s="31">
        <f t="shared" si="0"/>
        <v>0.12847222222222227</v>
      </c>
      <c r="L12" s="32">
        <f t="shared" si="2"/>
        <v>62842</v>
      </c>
      <c r="M12" s="33">
        <v>62872</v>
      </c>
      <c r="N12" s="34">
        <f t="shared" si="1"/>
        <v>30</v>
      </c>
    </row>
    <row r="13" spans="1:14" x14ac:dyDescent="0.25">
      <c r="A13" s="35"/>
      <c r="B13" s="36">
        <v>44754</v>
      </c>
      <c r="C13" s="37" t="s">
        <v>22</v>
      </c>
      <c r="D13" s="37" t="s">
        <v>22</v>
      </c>
      <c r="E13" s="28" t="s">
        <v>23</v>
      </c>
      <c r="F13" s="37" t="s">
        <v>24</v>
      </c>
      <c r="G13" s="29" t="s">
        <v>25</v>
      </c>
      <c r="H13" s="37" t="s">
        <v>36</v>
      </c>
      <c r="I13" s="39">
        <v>0.58333333333333337</v>
      </c>
      <c r="J13" s="39">
        <v>0.69791666666666663</v>
      </c>
      <c r="K13" s="31">
        <f t="shared" si="0"/>
        <v>0.11458333333333326</v>
      </c>
      <c r="L13" s="32">
        <f t="shared" si="2"/>
        <v>62872</v>
      </c>
      <c r="M13" s="40">
        <v>62893</v>
      </c>
      <c r="N13" s="34">
        <f t="shared" si="1"/>
        <v>21</v>
      </c>
    </row>
    <row r="14" spans="1:14" ht="30" customHeight="1" x14ac:dyDescent="0.25">
      <c r="A14" s="25"/>
      <c r="B14" s="26">
        <v>44755</v>
      </c>
      <c r="C14" s="27" t="s">
        <v>27</v>
      </c>
      <c r="D14" s="41" t="s">
        <v>27</v>
      </c>
      <c r="E14" s="28" t="str">
        <f>IF(D14="","",VLOOKUP(D14,[1]SOLICITANTE!B$3:K$85,10))</f>
        <v>Gabinete nº 22 - Pav. VER - 2º andar</v>
      </c>
      <c r="F14" s="27" t="s">
        <v>33</v>
      </c>
      <c r="G14" s="29" t="s">
        <v>34</v>
      </c>
      <c r="H14" s="42" t="s">
        <v>37</v>
      </c>
      <c r="I14" s="30">
        <v>0.58333333333333337</v>
      </c>
      <c r="J14" s="30">
        <v>0.66319444444444442</v>
      </c>
      <c r="K14" s="31">
        <f t="shared" si="0"/>
        <v>7.9861111111111049E-2</v>
      </c>
      <c r="L14" s="32">
        <f t="shared" si="2"/>
        <v>62893</v>
      </c>
      <c r="M14" s="33">
        <v>62914</v>
      </c>
      <c r="N14" s="34">
        <f t="shared" si="1"/>
        <v>21</v>
      </c>
    </row>
    <row r="15" spans="1:14" ht="30" customHeight="1" x14ac:dyDescent="0.25">
      <c r="A15" s="25"/>
      <c r="B15" s="26">
        <v>44763</v>
      </c>
      <c r="C15" s="27" t="s">
        <v>27</v>
      </c>
      <c r="D15" s="41" t="s">
        <v>27</v>
      </c>
      <c r="E15" s="28" t="str">
        <f>IF(D15="","",VLOOKUP(D15,[1]SOLICITANTE!B$3:K$85,10))</f>
        <v>Gabinete nº 22 - Pav. VER - 2º andar</v>
      </c>
      <c r="F15" s="27" t="s">
        <v>38</v>
      </c>
      <c r="G15" s="29" t="s">
        <v>39</v>
      </c>
      <c r="H15" s="42" t="s">
        <v>40</v>
      </c>
      <c r="I15" s="30">
        <v>0.38541666666666669</v>
      </c>
      <c r="J15" s="30">
        <v>0.4201388888888889</v>
      </c>
      <c r="K15" s="31">
        <f t="shared" si="0"/>
        <v>3.472222222222221E-2</v>
      </c>
      <c r="L15" s="32">
        <f t="shared" si="2"/>
        <v>62914</v>
      </c>
      <c r="M15" s="33">
        <v>62925</v>
      </c>
      <c r="N15" s="34">
        <f t="shared" si="1"/>
        <v>11</v>
      </c>
    </row>
    <row r="16" spans="1:14" x14ac:dyDescent="0.25">
      <c r="A16" s="35" t="s">
        <v>41</v>
      </c>
      <c r="B16" s="36">
        <v>44763</v>
      </c>
      <c r="C16" s="37" t="s">
        <v>42</v>
      </c>
      <c r="D16" s="43" t="s">
        <v>42</v>
      </c>
      <c r="E16" s="28" t="str">
        <f>IF(D16="","",VLOOKUP(D16,[1]SOLICITANTE!B$3:K$85,10))</f>
        <v>Gabinete nº 06 - Pav.VER - 1º andar</v>
      </c>
      <c r="F16" s="37" t="s">
        <v>24</v>
      </c>
      <c r="G16" s="29" t="s">
        <v>25</v>
      </c>
      <c r="H16" s="37" t="s">
        <v>43</v>
      </c>
      <c r="I16" s="39">
        <v>0.4201388888888889</v>
      </c>
      <c r="J16" s="39">
        <v>0.48958333333333331</v>
      </c>
      <c r="K16" s="31">
        <f t="shared" si="0"/>
        <v>6.944444444444442E-2</v>
      </c>
      <c r="L16" s="32">
        <f t="shared" si="2"/>
        <v>62925</v>
      </c>
      <c r="M16" s="40">
        <v>62944</v>
      </c>
      <c r="N16" s="34">
        <f t="shared" si="1"/>
        <v>19</v>
      </c>
    </row>
    <row r="17" spans="1:14" ht="30" customHeight="1" x14ac:dyDescent="0.25">
      <c r="A17" s="35"/>
      <c r="B17" s="36">
        <v>44767</v>
      </c>
      <c r="C17" s="37" t="s">
        <v>42</v>
      </c>
      <c r="D17" s="37" t="s">
        <v>42</v>
      </c>
      <c r="E17" s="28" t="s">
        <v>44</v>
      </c>
      <c r="F17" s="37" t="s">
        <v>24</v>
      </c>
      <c r="G17" s="29" t="s">
        <v>25</v>
      </c>
      <c r="H17" s="44" t="s">
        <v>45</v>
      </c>
      <c r="I17" s="39">
        <v>0.41666666666666669</v>
      </c>
      <c r="J17" s="39">
        <v>0.47569444444444442</v>
      </c>
      <c r="K17" s="31">
        <f t="shared" si="0"/>
        <v>5.9027777777777735E-2</v>
      </c>
      <c r="L17" s="32">
        <f t="shared" si="2"/>
        <v>62944</v>
      </c>
      <c r="M17" s="40">
        <v>62955</v>
      </c>
      <c r="N17" s="34">
        <f t="shared" si="1"/>
        <v>11</v>
      </c>
    </row>
    <row r="18" spans="1:14" ht="30" customHeight="1" x14ac:dyDescent="0.25">
      <c r="A18" s="25"/>
      <c r="B18" s="26">
        <v>44767</v>
      </c>
      <c r="C18" s="27" t="s">
        <v>42</v>
      </c>
      <c r="D18" s="27" t="s">
        <v>42</v>
      </c>
      <c r="E18" s="28" t="str">
        <f>IF(D18="","",VLOOKUP(D18,[1]SOLICITANTE!B$3:K$85,10))</f>
        <v>Gabinete nº 06 - Pav.VER - 1º andar</v>
      </c>
      <c r="F18" s="27" t="s">
        <v>46</v>
      </c>
      <c r="G18" s="29" t="s">
        <v>47</v>
      </c>
      <c r="H18" s="42" t="s">
        <v>48</v>
      </c>
      <c r="I18" s="30">
        <v>0.60416666666666663</v>
      </c>
      <c r="J18" s="30">
        <v>0.70138888888888884</v>
      </c>
      <c r="K18" s="31">
        <f t="shared" si="0"/>
        <v>9.722222222222221E-2</v>
      </c>
      <c r="L18" s="32">
        <f t="shared" si="2"/>
        <v>62955</v>
      </c>
      <c r="M18" s="33">
        <v>62972</v>
      </c>
      <c r="N18" s="34">
        <f t="shared" si="1"/>
        <v>17</v>
      </c>
    </row>
    <row r="19" spans="1:14" x14ac:dyDescent="0.25">
      <c r="A19" s="25"/>
      <c r="B19" s="26">
        <v>44769</v>
      </c>
      <c r="C19" s="27" t="s">
        <v>49</v>
      </c>
      <c r="D19" s="27" t="s">
        <v>49</v>
      </c>
      <c r="E19" s="28" t="s">
        <v>50</v>
      </c>
      <c r="F19" s="27" t="s">
        <v>51</v>
      </c>
      <c r="G19" s="29" t="s">
        <v>52</v>
      </c>
      <c r="H19" s="27" t="s">
        <v>53</v>
      </c>
      <c r="I19" s="30">
        <v>0.41666666666666669</v>
      </c>
      <c r="J19" s="30">
        <v>0.625</v>
      </c>
      <c r="K19" s="31">
        <f t="shared" si="0"/>
        <v>0.20833333333333331</v>
      </c>
      <c r="L19" s="32">
        <f t="shared" si="2"/>
        <v>62972</v>
      </c>
      <c r="M19" s="33">
        <v>62986</v>
      </c>
      <c r="N19" s="34">
        <f t="shared" si="1"/>
        <v>14</v>
      </c>
    </row>
    <row r="20" spans="1:14" ht="30" customHeight="1" x14ac:dyDescent="0.25">
      <c r="A20" s="25"/>
      <c r="B20" s="26">
        <v>44769</v>
      </c>
      <c r="C20" s="27" t="s">
        <v>42</v>
      </c>
      <c r="D20" s="27" t="s">
        <v>42</v>
      </c>
      <c r="E20" s="28" t="str">
        <f>IF(D20="","",VLOOKUP(D20,[1]SOLICITANTE!B$3:K$85,10))</f>
        <v>Gabinete nº 06 - Pav.VER - 1º andar</v>
      </c>
      <c r="F20" s="27" t="s">
        <v>54</v>
      </c>
      <c r="G20" s="29" t="s">
        <v>55</v>
      </c>
      <c r="H20" s="42" t="s">
        <v>56</v>
      </c>
      <c r="I20" s="30">
        <v>0.63194444444444442</v>
      </c>
      <c r="J20" s="30">
        <v>0.70138888888888884</v>
      </c>
      <c r="K20" s="31">
        <f t="shared" si="0"/>
        <v>6.944444444444442E-2</v>
      </c>
      <c r="L20" s="32">
        <f t="shared" si="2"/>
        <v>62986</v>
      </c>
      <c r="M20" s="33">
        <v>63009</v>
      </c>
      <c r="N20" s="34">
        <f t="shared" si="1"/>
        <v>23</v>
      </c>
    </row>
    <row r="21" spans="1:14" x14ac:dyDescent="0.25">
      <c r="A21" s="25"/>
      <c r="B21" s="26">
        <v>44770</v>
      </c>
      <c r="C21" s="27" t="s">
        <v>57</v>
      </c>
      <c r="D21" s="27" t="s">
        <v>57</v>
      </c>
      <c r="E21" s="28" t="s">
        <v>58</v>
      </c>
      <c r="F21" s="27" t="s">
        <v>59</v>
      </c>
      <c r="G21" s="29" t="s">
        <v>60</v>
      </c>
      <c r="H21" s="27" t="s">
        <v>61</v>
      </c>
      <c r="I21" s="30">
        <v>0.44444444444444442</v>
      </c>
      <c r="J21" s="30">
        <v>0.5</v>
      </c>
      <c r="K21" s="31">
        <f t="shared" si="0"/>
        <v>5.555555555555558E-2</v>
      </c>
      <c r="L21" s="32">
        <f t="shared" si="2"/>
        <v>63009</v>
      </c>
      <c r="M21" s="33">
        <v>63014</v>
      </c>
      <c r="N21" s="34">
        <f t="shared" si="1"/>
        <v>5</v>
      </c>
    </row>
    <row r="22" spans="1:14" x14ac:dyDescent="0.25">
      <c r="A22" s="25"/>
      <c r="B22" s="26">
        <v>44771</v>
      </c>
      <c r="C22" s="27" t="s">
        <v>22</v>
      </c>
      <c r="D22" s="27" t="s">
        <v>22</v>
      </c>
      <c r="E22" s="28" t="s">
        <v>23</v>
      </c>
      <c r="F22" s="27" t="s">
        <v>24</v>
      </c>
      <c r="G22" s="29" t="s">
        <v>25</v>
      </c>
      <c r="H22" s="27" t="s">
        <v>26</v>
      </c>
      <c r="I22" s="30">
        <v>0.63541666666666663</v>
      </c>
      <c r="J22" s="30">
        <v>0.70486111111111116</v>
      </c>
      <c r="K22" s="31">
        <f t="shared" si="0"/>
        <v>6.9444444444444531E-2</v>
      </c>
      <c r="L22" s="32">
        <f t="shared" si="2"/>
        <v>63014</v>
      </c>
      <c r="M22" s="33">
        <v>63033</v>
      </c>
      <c r="N22" s="34">
        <f t="shared" si="1"/>
        <v>19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2 D14:D16" xr:uid="{08570F5B-0DA4-4BF6-BA3F-E2C0FD213879}">
      <formula1>Solicita</formula1>
    </dataValidation>
    <dataValidation type="list" allowBlank="1" showInputMessage="1" showErrorMessage="1" sqref="D9:D11 D13 D17:D22 C9:C22" xr:uid="{019A782E-85C4-40EF-B1DB-C062865CB235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2023-05-30T17:17:23Z</dcterms:created>
  <dcterms:modified xsi:type="dcterms:W3CDTF">2023-05-30T17:22:27Z</dcterms:modified>
</cp:coreProperties>
</file>