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61C35C8B-B0CA-4DAF-B566-65719AEB33F3}" xr6:coauthVersionLast="47" xr6:coauthVersionMax="47" xr10:uidLastSave="{00000000-0000-0000-0000-000000000000}"/>
  <bookViews>
    <workbookView xWindow="-120" yWindow="-120" windowWidth="29040" windowHeight="15840" xr2:uid="{ED6835B7-AE9F-40B4-9044-E7667F528290}"/>
  </bookViews>
  <sheets>
    <sheet name="Planilha1" sheetId="1" r:id="rId1"/>
  </sheets>
  <externalReferences>
    <externalReference r:id="rId2"/>
  </externalReferences>
  <definedNames>
    <definedName name="_xlnm.Print_Area" localSheetId="0">Planilha1!$A$1:$O$30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N28" i="1" s="1"/>
  <c r="K28" i="1"/>
  <c r="N27" i="1"/>
  <c r="K27" i="1"/>
  <c r="L26" i="1"/>
  <c r="N26" i="1" s="1"/>
  <c r="K26" i="1"/>
  <c r="N25" i="1"/>
  <c r="K25" i="1"/>
  <c r="N24" i="1"/>
  <c r="K24" i="1"/>
  <c r="L23" i="1"/>
  <c r="N23" i="1" s="1"/>
  <c r="K23" i="1"/>
  <c r="E23" i="1"/>
  <c r="L22" i="1"/>
  <c r="N22" i="1" s="1"/>
  <c r="K22" i="1"/>
  <c r="L21" i="1"/>
  <c r="N21" i="1" s="1"/>
  <c r="K21" i="1"/>
  <c r="L20" i="1"/>
  <c r="N20" i="1" s="1"/>
  <c r="K20" i="1"/>
  <c r="E20" i="1"/>
  <c r="L19" i="1"/>
  <c r="N19" i="1" s="1"/>
  <c r="K19" i="1"/>
  <c r="E19" i="1"/>
  <c r="L18" i="1"/>
  <c r="N18" i="1" s="1"/>
  <c r="K18" i="1"/>
  <c r="L17" i="1"/>
  <c r="N17" i="1" s="1"/>
  <c r="K17" i="1"/>
  <c r="E17" i="1"/>
  <c r="L16" i="1"/>
  <c r="N16" i="1" s="1"/>
  <c r="K16" i="1"/>
  <c r="L15" i="1"/>
  <c r="N15" i="1" s="1"/>
  <c r="K15" i="1"/>
  <c r="N14" i="1"/>
  <c r="K14" i="1"/>
  <c r="L13" i="1"/>
  <c r="N13" i="1" s="1"/>
  <c r="K13" i="1"/>
  <c r="L12" i="1"/>
  <c r="N12" i="1" s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<sst xmlns="http://schemas.openxmlformats.org/spreadsheetml/2006/main" count="139" uniqueCount="82">
  <si>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</si>
  <si>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</si>
  <si>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</si>
  <si>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</si>
  <si>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</si>
  <si>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</si>
  <si>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</si>
  <si>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</si>
  <si>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</si>
  <si>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</si>
  <si>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</si>
  <si>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</si>
  <si>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</si>
  <si>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</si>
  <si>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</si>
  <si>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</si>
  <si>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</si>
  <si>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</si>
  <si>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</si>
  <si>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</si>
  <si>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</si>
  <si>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</si>
  <si>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</si>
  <si>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Eloy Robson Andrade Catão</t>
  </si>
  <si>
    <t>Gabinete no. 19 - Pav VER - 2o. Andar</t>
  </si>
  <si>
    <t>VILA MIRIM</t>
  </si>
  <si>
    <t>Paço Municipal</t>
  </si>
  <si>
    <t>Reunião Secretaria Saúde</t>
  </si>
  <si>
    <t>Ademir do Nascimento Moreira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</si>
  <si>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17 - Pav VER 2° andar</t>
    </r>
  </si>
  <si>
    <t>Ribeirópolis</t>
  </si>
  <si>
    <t>Bairro Ribeirópolis</t>
  </si>
  <si>
    <t>Fiscalização USAFA Ribeirópolis</t>
  </si>
  <si>
    <t>André Luiz Cozzi</t>
  </si>
  <si>
    <t>Gab. 13</t>
  </si>
  <si>
    <t>Jd. Real</t>
  </si>
  <si>
    <t>Bairro Real</t>
  </si>
  <si>
    <t>Entrega de documentos no Gab, da Sra, Prefeita/ Fiscalização nas USAFAS: Jd. Princxesa,. Jd. Real e Caiçara</t>
  </si>
  <si>
    <t>Verificar Processos Secretaria de Obras</t>
  </si>
  <si>
    <t>Laércio Brandão Amaral</t>
  </si>
  <si>
    <t>Jd. Princesa</t>
  </si>
  <si>
    <t>Bairro Princesa</t>
  </si>
  <si>
    <t>Fisaclização nas USAFAS Tupiry e Jd. Princesa</t>
  </si>
  <si>
    <t>Entrega de Ofícios: SABESP, SETRANSP e V. Piracicabana/ Reunião SEPLAN e SESURB</t>
  </si>
  <si>
    <t>Tupiry</t>
  </si>
  <si>
    <t>Bairro Tupiry</t>
  </si>
  <si>
    <t>Fiscalização USAFA Tupiry</t>
  </si>
  <si>
    <t>Eduardo B. Boschetti</t>
  </si>
  <si>
    <t>Gab. 21</t>
  </si>
  <si>
    <t>Verificar Processos: SEFIN/ SESURB</t>
  </si>
  <si>
    <t>Marcos Linhares da Costa</t>
  </si>
  <si>
    <t>Quietude</t>
  </si>
  <si>
    <t>Bairro Quietude</t>
  </si>
  <si>
    <t>Verificar entulhos em via pública: Rua Amilcar Esteves</t>
  </si>
  <si>
    <t>Sergio Roberto Bonini Marinho</t>
  </si>
  <si>
    <t>MOT - Pav. ADM - Térreo</t>
  </si>
  <si>
    <t>Anhanguera</t>
  </si>
  <si>
    <t>Bairro Anhanguera</t>
  </si>
  <si>
    <t>Lavagem e abastecimento de veículo oficial</t>
  </si>
  <si>
    <t>Mirim</t>
  </si>
  <si>
    <t>Bairro Mirim</t>
  </si>
  <si>
    <t>Verificar buracos em via pública: Rua Paulo Lucania</t>
  </si>
  <si>
    <t>Esmeralda</t>
  </si>
  <si>
    <t>Bairro Esmeralda</t>
  </si>
  <si>
    <t>Verificar buracos em via pública: Av. Rocha Pombo</t>
  </si>
  <si>
    <t>Gab. 17</t>
  </si>
  <si>
    <t>Prefeitura  e vistoria na PROFUNDI (V. São Jorge)</t>
  </si>
  <si>
    <t>Vistoria de bueiro em via pública: Rua Flávio Monteiro de Castro</t>
  </si>
  <si>
    <t>Cidade das Crianças</t>
  </si>
  <si>
    <t>Verificar buracos em vias públicas: Rua Crisólito, Rua Topázio e Rua Ágata</t>
  </si>
  <si>
    <t>Marcelo Cabral Chuvas</t>
  </si>
  <si>
    <t>Zeladoria</t>
  </si>
  <si>
    <t>Orcamento de roldanas para o Mastro da Bandeira (V. Mirim e Aviação)</t>
  </si>
  <si>
    <t>Melvi</t>
  </si>
  <si>
    <t>Bairro Melvi</t>
  </si>
  <si>
    <t>Vistoria Unidade de Saúde Melvi</t>
  </si>
  <si>
    <t>Jd. Glória</t>
  </si>
  <si>
    <t>Bairro Jd. Glória</t>
  </si>
  <si>
    <t>Aquisição de materiais para zeladoria</t>
  </si>
  <si>
    <t>Vistoria Unidade de Saúde USAFA Mirim</t>
  </si>
  <si>
    <t>Gab. 19</t>
  </si>
  <si>
    <t>Reunião SEFIN para tratar do P.L. Vereador Betinho/ Visita Conviver Guilhermina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</si>
</sst>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>
      <alignment vertical="center"/>
    </xf>
    <xf numFmtId="0" fontId="0" fillId="2" borderId="14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9B22-449A-4225-8879-C3480B2F537A}">
  <dimension ref="A1:N28"/>
  <sheetViews>
    <sheetView tabSelected="1" view="pageBreakPreview" zoomScale="60" zoomScaleNormal="100" workbookViewId="0">
      <selection activeCell="U19" sqref="U19"/>
    </sheetView>
  </sheetViews>
  <sheetFormatPr defaultRowHeight="15" x14ac:dyDescent="0.25"/>
  <cols>
    <col min="2" max="2" width="12.5703125" bestFit="1" customWidth="1"/>
    <col min="3" max="3" width="33.7109375" bestFit="1" customWidth="1"/>
    <col min="4" max="4" width="49.28515625" customWidth="1"/>
    <col min="5" max="5" width="41.85546875" bestFit="1" customWidth="1"/>
    <col min="6" max="6" width="28.7109375" customWidth="1"/>
    <col min="7" max="7" width="30" customWidth="1"/>
    <col min="8" max="8" width="49.85546875" bestFit="1" customWidth="1"/>
    <col min="9" max="9" width="11.42578125" customWidth="1"/>
    <col min="10" max="10" width="14.85546875" customWidth="1"/>
    <col min="11" max="11" width="12.28515625" customWidth="1"/>
    <col min="12" max="13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68506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x14ac:dyDescent="0.25">
      <c r="A9" s="25"/>
      <c r="B9" s="26">
        <v>44776</v>
      </c>
      <c r="C9" s="27" t="s">
        <v>23</v>
      </c>
      <c r="D9" s="27" t="s">
        <v>23</v>
      </c>
      <c r="E9" s="28" t="s">
        <v>24</v>
      </c>
      <c r="F9" s="29" t="s">
        <v>25</v>
      </c>
      <c r="G9" s="30" t="s">
        <v>26</v>
      </c>
      <c r="H9" s="29" t="s">
        <v>27</v>
      </c>
      <c r="I9" s="31">
        <v>0.60416666666666663</v>
      </c>
      <c r="J9" s="31">
        <v>0.70138888888888884</v>
      </c>
      <c r="K9" s="32">
        <f t="shared" ref="K9:K28" si="0">IF(I9="","",IF(J9="","",J9-I9))</f>
        <v>9.722222222222221E-2</v>
      </c>
      <c r="L9" s="33">
        <v>68506</v>
      </c>
      <c r="M9" s="34">
        <v>68525</v>
      </c>
      <c r="N9" s="35">
        <f t="shared" ref="N9:N28" si="1">IF(M9=0,"",M9-L9)</f>
        <v>19</v>
      </c>
    </row>
    <row r="10" spans="1:14" x14ac:dyDescent="0.25">
      <c r="A10" s="36"/>
      <c r="B10" s="37">
        <v>44777</v>
      </c>
      <c r="C10" s="38" t="s">
        <v>28</v>
      </c>
      <c r="D10" s="38" t="s">
        <v>28</v>
      </c>
      <c r="E10" s="28" t="s">
        <v>29</v>
      </c>
      <c r="F10" s="29" t="s">
        <v>30</v>
      </c>
      <c r="G10" s="30" t="s">
        <v>31</v>
      </c>
      <c r="H10" s="38" t="s">
        <v>32</v>
      </c>
      <c r="I10" s="39">
        <v>0.35416666666666669</v>
      </c>
      <c r="J10" s="39">
        <v>0.44791666666666669</v>
      </c>
      <c r="K10" s="32">
        <f t="shared" si="0"/>
        <v>9.375E-2</v>
      </c>
      <c r="L10" s="33">
        <v>68525</v>
      </c>
      <c r="M10" s="40">
        <v>68550</v>
      </c>
      <c r="N10" s="35">
        <f t="shared" si="1"/>
        <v>25</v>
      </c>
    </row>
    <row r="11" spans="1:14" ht="30" customHeight="1" x14ac:dyDescent="0.25">
      <c r="A11" s="36"/>
      <c r="B11" s="37">
        <v>44778</v>
      </c>
      <c r="C11" s="38" t="s">
        <v>33</v>
      </c>
      <c r="D11" s="38" t="s">
        <v>33</v>
      </c>
      <c r="E11" s="28" t="s">
        <v>34</v>
      </c>
      <c r="F11" s="29" t="s">
        <v>35</v>
      </c>
      <c r="G11" s="30" t="s">
        <v>36</v>
      </c>
      <c r="H11" s="41" t="s">
        <v>37</v>
      </c>
      <c r="I11" s="39">
        <v>0.36458333333333331</v>
      </c>
      <c r="J11" s="39">
        <v>0.58333333333333337</v>
      </c>
      <c r="K11" s="32">
        <f t="shared" si="0"/>
        <v>0.21875000000000006</v>
      </c>
      <c r="L11" s="33">
        <v>68553</v>
      </c>
      <c r="M11" s="40">
        <v>68611</v>
      </c>
      <c r="N11" s="35">
        <f t="shared" si="1"/>
        <v>58</v>
      </c>
    </row>
    <row r="12" spans="1:14" x14ac:dyDescent="0.25">
      <c r="A12" s="25"/>
      <c r="B12" s="26">
        <v>44783</v>
      </c>
      <c r="C12" s="29" t="s">
        <v>28</v>
      </c>
      <c r="D12" s="29" t="s">
        <v>28</v>
      </c>
      <c r="E12" s="28" t="s">
        <v>29</v>
      </c>
      <c r="F12" s="29" t="s">
        <v>25</v>
      </c>
      <c r="G12" s="30" t="s">
        <v>26</v>
      </c>
      <c r="H12" s="29" t="s">
        <v>38</v>
      </c>
      <c r="I12" s="31">
        <v>0.62013888888888891</v>
      </c>
      <c r="J12" s="31">
        <v>0.69444444444444453</v>
      </c>
      <c r="K12" s="32">
        <f t="shared" si="0"/>
        <v>7.4305555555555625E-2</v>
      </c>
      <c r="L12" s="33">
        <f t="shared" ref="L12:L28" si="2">M11</f>
        <v>68611</v>
      </c>
      <c r="M12" s="34">
        <v>68636</v>
      </c>
      <c r="N12" s="35">
        <f t="shared" si="1"/>
        <v>25</v>
      </c>
    </row>
    <row r="13" spans="1:14" x14ac:dyDescent="0.25">
      <c r="A13" s="25"/>
      <c r="B13" s="26">
        <v>44784</v>
      </c>
      <c r="C13" s="29" t="s">
        <v>39</v>
      </c>
      <c r="D13" s="29" t="s">
        <v>39</v>
      </c>
      <c r="E13" s="28" t="s">
        <v>29</v>
      </c>
      <c r="F13" s="29" t="s">
        <v>40</v>
      </c>
      <c r="G13" s="30" t="s">
        <v>41</v>
      </c>
      <c r="H13" s="29" t="s">
        <v>42</v>
      </c>
      <c r="I13" s="31">
        <v>0.35833333333333334</v>
      </c>
      <c r="J13" s="31">
        <v>0.50694444444444442</v>
      </c>
      <c r="K13" s="32">
        <f t="shared" si="0"/>
        <v>0.14861111111111108</v>
      </c>
      <c r="L13" s="33">
        <f t="shared" si="2"/>
        <v>68636</v>
      </c>
      <c r="M13" s="34">
        <v>68670</v>
      </c>
      <c r="N13" s="35">
        <f t="shared" si="1"/>
        <v>34</v>
      </c>
    </row>
    <row r="14" spans="1:14" ht="30" customHeight="1" x14ac:dyDescent="0.25">
      <c r="A14" s="36"/>
      <c r="B14" s="37">
        <v>44784</v>
      </c>
      <c r="C14" s="38" t="s">
        <v>23</v>
      </c>
      <c r="D14" s="38" t="s">
        <v>23</v>
      </c>
      <c r="E14" s="28" t="s">
        <v>24</v>
      </c>
      <c r="F14" s="29" t="s">
        <v>25</v>
      </c>
      <c r="G14" s="30" t="s">
        <v>26</v>
      </c>
      <c r="H14" s="42" t="s">
        <v>43</v>
      </c>
      <c r="I14" s="39">
        <v>0.60416666666666663</v>
      </c>
      <c r="J14" s="39">
        <v>0.71180555555555547</v>
      </c>
      <c r="K14" s="32">
        <f t="shared" si="0"/>
        <v>0.10763888888888884</v>
      </c>
      <c r="L14" s="33">
        <v>68670</v>
      </c>
      <c r="M14" s="40">
        <v>68692</v>
      </c>
      <c r="N14" s="35">
        <f t="shared" si="1"/>
        <v>22</v>
      </c>
    </row>
    <row r="15" spans="1:14" x14ac:dyDescent="0.25">
      <c r="A15" s="36"/>
      <c r="B15" s="37">
        <v>44785</v>
      </c>
      <c r="C15" s="38" t="s">
        <v>39</v>
      </c>
      <c r="D15" s="38" t="s">
        <v>39</v>
      </c>
      <c r="E15" s="28" t="s">
        <v>29</v>
      </c>
      <c r="F15" s="29" t="s">
        <v>44</v>
      </c>
      <c r="G15" s="30" t="s">
        <v>45</v>
      </c>
      <c r="H15" s="38" t="s">
        <v>46</v>
      </c>
      <c r="I15" s="39">
        <v>0.35069444444444442</v>
      </c>
      <c r="J15" s="39">
        <v>0.41666666666666669</v>
      </c>
      <c r="K15" s="32">
        <f t="shared" si="0"/>
        <v>6.5972222222222265E-2</v>
      </c>
      <c r="L15" s="33">
        <f t="shared" si="2"/>
        <v>68692</v>
      </c>
      <c r="M15" s="40">
        <v>68708</v>
      </c>
      <c r="N15" s="35">
        <f t="shared" si="1"/>
        <v>16</v>
      </c>
    </row>
    <row r="16" spans="1:14" x14ac:dyDescent="0.25">
      <c r="A16" s="25"/>
      <c r="B16" s="26">
        <v>44785</v>
      </c>
      <c r="C16" s="29" t="s">
        <v>47</v>
      </c>
      <c r="D16" s="29" t="s">
        <v>47</v>
      </c>
      <c r="E16" s="43" t="s">
        <v>48</v>
      </c>
      <c r="F16" s="29" t="s">
        <v>25</v>
      </c>
      <c r="G16" s="30" t="s">
        <v>26</v>
      </c>
      <c r="H16" s="29" t="s">
        <v>49</v>
      </c>
      <c r="I16" s="31">
        <v>0.5</v>
      </c>
      <c r="J16" s="31">
        <v>0.5395833333333333</v>
      </c>
      <c r="K16" s="32">
        <f t="shared" si="0"/>
        <v>3.9583333333333304E-2</v>
      </c>
      <c r="L16" s="33">
        <f t="shared" si="2"/>
        <v>68708</v>
      </c>
      <c r="M16" s="34">
        <v>68726</v>
      </c>
      <c r="N16" s="35">
        <f t="shared" si="1"/>
        <v>18</v>
      </c>
    </row>
    <row r="17" spans="1:14" ht="30" customHeight="1" x14ac:dyDescent="0.25">
      <c r="A17" s="36"/>
      <c r="B17" s="37">
        <v>44785</v>
      </c>
      <c r="C17" s="38" t="s">
        <v>50</v>
      </c>
      <c r="D17" s="38" t="s">
        <v>50</v>
      </c>
      <c r="E17" s="28" t="str">
        <f>IF(D17="","",VLOOKUP(D17,[1]SOLICITANTE!B$3:K$85,10))</f>
        <v>Gabinete nº 22 - Pav. VER - 2º andar</v>
      </c>
      <c r="F17" s="29" t="s">
        <v>51</v>
      </c>
      <c r="G17" s="30" t="s">
        <v>52</v>
      </c>
      <c r="H17" s="42" t="s">
        <v>53</v>
      </c>
      <c r="I17" s="31">
        <v>0.58611111111111114</v>
      </c>
      <c r="J17" s="31">
        <v>0.61805555555555558</v>
      </c>
      <c r="K17" s="32">
        <f t="shared" si="0"/>
        <v>3.1944444444444442E-2</v>
      </c>
      <c r="L17" s="33">
        <f t="shared" si="2"/>
        <v>68726</v>
      </c>
      <c r="M17" s="34">
        <v>68744</v>
      </c>
      <c r="N17" s="35">
        <f t="shared" si="1"/>
        <v>18</v>
      </c>
    </row>
    <row r="18" spans="1:14" x14ac:dyDescent="0.25">
      <c r="A18" s="36"/>
      <c r="B18" s="37">
        <v>44788</v>
      </c>
      <c r="C18" s="38" t="s">
        <v>54</v>
      </c>
      <c r="D18" s="38" t="s">
        <v>54</v>
      </c>
      <c r="E18" s="43" t="s">
        <v>55</v>
      </c>
      <c r="F18" s="29" t="s">
        <v>56</v>
      </c>
      <c r="G18" s="30" t="s">
        <v>57</v>
      </c>
      <c r="H18" s="38" t="s">
        <v>58</v>
      </c>
      <c r="I18" s="39">
        <v>0.41666666666666669</v>
      </c>
      <c r="J18" s="39">
        <v>0.64583333333333337</v>
      </c>
      <c r="K18" s="32">
        <f t="shared" si="0"/>
        <v>0.22916666666666669</v>
      </c>
      <c r="L18" s="33">
        <f t="shared" si="2"/>
        <v>68744</v>
      </c>
      <c r="M18" s="40">
        <v>68758</v>
      </c>
      <c r="N18" s="35">
        <f t="shared" si="1"/>
        <v>14</v>
      </c>
    </row>
    <row r="19" spans="1:14" ht="30" customHeight="1" x14ac:dyDescent="0.25">
      <c r="A19" s="36"/>
      <c r="B19" s="37">
        <v>44790</v>
      </c>
      <c r="C19" s="38" t="s">
        <v>50</v>
      </c>
      <c r="D19" s="38" t="s">
        <v>50</v>
      </c>
      <c r="E19" s="28" t="str">
        <f>IF(D19="","",VLOOKUP(D19,[1]SOLICITANTE!B$3:K$85,10))</f>
        <v>Gabinete nº 22 - Pav. VER - 2º andar</v>
      </c>
      <c r="F19" s="29" t="s">
        <v>59</v>
      </c>
      <c r="G19" s="30" t="s">
        <v>60</v>
      </c>
      <c r="H19" s="42" t="s">
        <v>61</v>
      </c>
      <c r="I19" s="39">
        <v>0.375</v>
      </c>
      <c r="J19" s="39">
        <v>0.49652777777777773</v>
      </c>
      <c r="K19" s="32">
        <f t="shared" si="0"/>
        <v>0.12152777777777773</v>
      </c>
      <c r="L19" s="33">
        <f t="shared" si="2"/>
        <v>68758</v>
      </c>
      <c r="M19" s="40">
        <v>68783</v>
      </c>
      <c r="N19" s="35">
        <f t="shared" si="1"/>
        <v>25</v>
      </c>
    </row>
    <row r="20" spans="1:14" ht="30" customHeight="1" x14ac:dyDescent="0.25">
      <c r="A20" s="36"/>
      <c r="B20" s="37">
        <v>44790</v>
      </c>
      <c r="C20" s="38" t="s">
        <v>50</v>
      </c>
      <c r="D20" s="38" t="s">
        <v>50</v>
      </c>
      <c r="E20" s="28" t="str">
        <f>IF(D20="","",VLOOKUP(D20,[1]SOLICITANTE!B$3:K$85,10))</f>
        <v>Gabinete nº 22 - Pav. VER - 2º andar</v>
      </c>
      <c r="F20" s="29" t="s">
        <v>62</v>
      </c>
      <c r="G20" s="30" t="s">
        <v>63</v>
      </c>
      <c r="H20" s="42" t="s">
        <v>64</v>
      </c>
      <c r="I20" s="39">
        <v>0.59375</v>
      </c>
      <c r="J20" s="39">
        <v>0.65625</v>
      </c>
      <c r="K20" s="32">
        <f t="shared" si="0"/>
        <v>6.25E-2</v>
      </c>
      <c r="L20" s="33">
        <f t="shared" si="2"/>
        <v>68783</v>
      </c>
      <c r="M20" s="40">
        <v>68807</v>
      </c>
      <c r="N20" s="35">
        <f t="shared" si="1"/>
        <v>24</v>
      </c>
    </row>
    <row r="21" spans="1:14" ht="30" customHeight="1" x14ac:dyDescent="0.25">
      <c r="A21" s="25"/>
      <c r="B21" s="26">
        <v>44797</v>
      </c>
      <c r="C21" s="29" t="s">
        <v>39</v>
      </c>
      <c r="D21" s="29" t="s">
        <v>39</v>
      </c>
      <c r="E21" s="28" t="s">
        <v>65</v>
      </c>
      <c r="F21" s="29" t="s">
        <v>25</v>
      </c>
      <c r="G21" s="30" t="s">
        <v>26</v>
      </c>
      <c r="H21" s="44" t="s">
        <v>66</v>
      </c>
      <c r="I21" s="31">
        <v>0.46180555555555558</v>
      </c>
      <c r="J21" s="31">
        <v>0.63888888888888895</v>
      </c>
      <c r="K21" s="32">
        <f t="shared" si="0"/>
        <v>0.17708333333333337</v>
      </c>
      <c r="L21" s="33">
        <f t="shared" si="2"/>
        <v>68807</v>
      </c>
      <c r="M21" s="34">
        <v>68834</v>
      </c>
      <c r="N21" s="35">
        <f t="shared" si="1"/>
        <v>27</v>
      </c>
    </row>
    <row r="22" spans="1:14" ht="30" customHeight="1" x14ac:dyDescent="0.25">
      <c r="A22" s="36"/>
      <c r="B22" s="37">
        <v>44798</v>
      </c>
      <c r="C22" s="38" t="s">
        <v>39</v>
      </c>
      <c r="D22" s="38" t="s">
        <v>39</v>
      </c>
      <c r="E22" s="28" t="s">
        <v>65</v>
      </c>
      <c r="F22" s="29" t="s">
        <v>30</v>
      </c>
      <c r="G22" s="30" t="s">
        <v>31</v>
      </c>
      <c r="H22" s="42" t="s">
        <v>67</v>
      </c>
      <c r="I22" s="39">
        <v>0.6020833333333333</v>
      </c>
      <c r="J22" s="39">
        <v>0.67083333333333339</v>
      </c>
      <c r="K22" s="32">
        <f t="shared" si="0"/>
        <v>6.8750000000000089E-2</v>
      </c>
      <c r="L22" s="33">
        <f t="shared" si="2"/>
        <v>68834</v>
      </c>
      <c r="M22" s="40">
        <v>68861</v>
      </c>
      <c r="N22" s="35">
        <f t="shared" si="1"/>
        <v>27</v>
      </c>
    </row>
    <row r="23" spans="1:14" ht="30" customHeight="1" x14ac:dyDescent="0.25">
      <c r="A23" s="36"/>
      <c r="B23" s="37">
        <v>44799</v>
      </c>
      <c r="C23" s="38" t="s">
        <v>50</v>
      </c>
      <c r="D23" s="38" t="s">
        <v>50</v>
      </c>
      <c r="E23" s="28" t="str">
        <f>IF(D23="","",VLOOKUP(D23,[1]SOLICITANTE!B$3:K$85,10))</f>
        <v>Gabinete nº 22 - Pav. VER - 2º andar</v>
      </c>
      <c r="F23" s="29" t="s">
        <v>68</v>
      </c>
      <c r="G23" s="30" t="s">
        <v>68</v>
      </c>
      <c r="H23" s="42" t="s">
        <v>69</v>
      </c>
      <c r="I23" s="39">
        <v>0.375</v>
      </c>
      <c r="J23" s="39">
        <v>0.46527777777777773</v>
      </c>
      <c r="K23" s="32">
        <f t="shared" si="0"/>
        <v>9.0277777777777735E-2</v>
      </c>
      <c r="L23" s="33">
        <f t="shared" si="2"/>
        <v>68861</v>
      </c>
      <c r="M23" s="40">
        <v>68894</v>
      </c>
      <c r="N23" s="35">
        <f t="shared" si="1"/>
        <v>33</v>
      </c>
    </row>
    <row r="24" spans="1:14" ht="30" customHeight="1" x14ac:dyDescent="0.25">
      <c r="A24" s="36"/>
      <c r="B24" s="37">
        <v>44799</v>
      </c>
      <c r="C24" s="38" t="s">
        <v>70</v>
      </c>
      <c r="D24" s="38" t="s">
        <v>70</v>
      </c>
      <c r="E24" s="28" t="s">
        <v>71</v>
      </c>
      <c r="F24" s="29" t="s">
        <v>25</v>
      </c>
      <c r="G24" s="30" t="s">
        <v>60</v>
      </c>
      <c r="H24" s="42" t="s">
        <v>72</v>
      </c>
      <c r="I24" s="39">
        <v>0.47222222222222227</v>
      </c>
      <c r="J24" s="39">
        <v>0.55208333333333337</v>
      </c>
      <c r="K24" s="32">
        <f t="shared" si="0"/>
        <v>7.9861111111111105E-2</v>
      </c>
      <c r="L24" s="33">
        <v>68894</v>
      </c>
      <c r="M24" s="40">
        <v>68922</v>
      </c>
      <c r="N24" s="35">
        <f t="shared" si="1"/>
        <v>28</v>
      </c>
    </row>
    <row r="25" spans="1:14" ht="20.100000000000001" customHeight="1" x14ac:dyDescent="0.25">
      <c r="A25" s="36"/>
      <c r="B25" s="37">
        <v>44802</v>
      </c>
      <c r="C25" s="38" t="s">
        <v>39</v>
      </c>
      <c r="D25" s="38" t="s">
        <v>39</v>
      </c>
      <c r="E25" s="28" t="s">
        <v>65</v>
      </c>
      <c r="F25" s="29" t="s">
        <v>73</v>
      </c>
      <c r="G25" s="30" t="s">
        <v>74</v>
      </c>
      <c r="H25" s="42" t="s">
        <v>75</v>
      </c>
      <c r="I25" s="39">
        <v>0.33333333333333331</v>
      </c>
      <c r="J25" s="39">
        <v>0.49374999999999997</v>
      </c>
      <c r="K25" s="32">
        <f t="shared" si="0"/>
        <v>0.16041666666666665</v>
      </c>
      <c r="L25" s="33">
        <v>68922</v>
      </c>
      <c r="M25" s="40">
        <v>68958</v>
      </c>
      <c r="N25" s="35">
        <f t="shared" si="1"/>
        <v>36</v>
      </c>
    </row>
    <row r="26" spans="1:14" ht="20.100000000000001" customHeight="1" x14ac:dyDescent="0.25">
      <c r="A26" s="36"/>
      <c r="B26" s="37">
        <v>44802</v>
      </c>
      <c r="C26" s="38" t="s">
        <v>70</v>
      </c>
      <c r="D26" s="38" t="s">
        <v>70</v>
      </c>
      <c r="E26" s="28" t="s">
        <v>71</v>
      </c>
      <c r="F26" s="29" t="s">
        <v>76</v>
      </c>
      <c r="G26" s="30" t="s">
        <v>77</v>
      </c>
      <c r="H26" s="42" t="s">
        <v>78</v>
      </c>
      <c r="I26" s="39">
        <v>0.59722222222222221</v>
      </c>
      <c r="J26" s="39">
        <v>0.64583333333333337</v>
      </c>
      <c r="K26" s="32">
        <f t="shared" si="0"/>
        <v>4.861111111111116E-2</v>
      </c>
      <c r="L26" s="33">
        <f t="shared" si="2"/>
        <v>68958</v>
      </c>
      <c r="M26" s="40">
        <v>68970</v>
      </c>
      <c r="N26" s="35">
        <f t="shared" si="1"/>
        <v>12</v>
      </c>
    </row>
    <row r="27" spans="1:14" ht="20.100000000000001" customHeight="1" x14ac:dyDescent="0.25">
      <c r="A27" s="36"/>
      <c r="B27" s="37">
        <v>44804</v>
      </c>
      <c r="C27" s="38" t="s">
        <v>39</v>
      </c>
      <c r="D27" s="38" t="s">
        <v>39</v>
      </c>
      <c r="E27" s="28" t="s">
        <v>65</v>
      </c>
      <c r="F27" s="29" t="s">
        <v>59</v>
      </c>
      <c r="G27" s="30" t="s">
        <v>60</v>
      </c>
      <c r="H27" s="42" t="s">
        <v>79</v>
      </c>
      <c r="I27" s="39">
        <v>0.3576388888888889</v>
      </c>
      <c r="J27" s="39">
        <v>0.42708333333333331</v>
      </c>
      <c r="K27" s="32">
        <f t="shared" si="0"/>
        <v>6.944444444444442E-2</v>
      </c>
      <c r="L27" s="33">
        <v>68970</v>
      </c>
      <c r="M27" s="40">
        <v>69005</v>
      </c>
      <c r="N27" s="35">
        <f t="shared" si="1"/>
        <v>35</v>
      </c>
    </row>
    <row r="28" spans="1:14" ht="30" customHeight="1" x14ac:dyDescent="0.25">
      <c r="A28" s="36"/>
      <c r="B28" s="37">
        <v>44804</v>
      </c>
      <c r="C28" s="38" t="s">
        <v>23</v>
      </c>
      <c r="D28" s="38" t="s">
        <v>23</v>
      </c>
      <c r="E28" s="28" t="s">
        <v>80</v>
      </c>
      <c r="F28" s="29" t="s">
        <v>25</v>
      </c>
      <c r="G28" s="30" t="s">
        <v>26</v>
      </c>
      <c r="H28" s="42" t="s">
        <v>81</v>
      </c>
      <c r="I28" s="39">
        <v>0.59930555555555554</v>
      </c>
      <c r="J28" s="39">
        <v>0.66527777777777775</v>
      </c>
      <c r="K28" s="32">
        <f t="shared" si="0"/>
        <v>6.597222222222221E-2</v>
      </c>
      <c r="L28" s="33">
        <f t="shared" si="2"/>
        <v>69005</v>
      </c>
      <c r="M28" s="40">
        <v>69025</v>
      </c>
      <c r="N28" s="35">
        <f t="shared" si="1"/>
        <v>20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10:D28" xr:uid="{90BF360A-0DED-48CB-BC07-1E2EA4A7F00F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2023-06-01T19:58:16Z</dcterms:created>
  <dcterms:modified xsi:type="dcterms:W3CDTF">2023-06-01T20:05:25Z</dcterms:modified>
</cp:coreProperties>
</file>