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EOB 0661\"/>
    </mc:Choice>
  </mc:AlternateContent>
  <xr:revisionPtr revIDLastSave="0" documentId="8_{CB569F21-817D-4086-BA58-0EBCE601BEDD}" xr6:coauthVersionLast="47" xr6:coauthVersionMax="47" xr10:uidLastSave="{00000000-0000-0000-0000-000000000000}"/>
  <bookViews>
    <workbookView xWindow="-120" yWindow="-120" windowWidth="29040" windowHeight="15840" xr2:uid="{D697F3D6-5976-4566-A4D4-D1B30E77AA83}"/>
  </bookViews>
  <sheets>
    <sheet name="Planilha1" sheetId="1" r:id="rId1"/>
  </sheets>
  <externalReferences>
    <externalReference r:id="rId2"/>
  </externalReferences>
  <definedNames>
    <definedName name="_xlnm.Print_Area" localSheetId="0">Planilha1!$A$1:$O$24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N23" i="1" s="1"/>
  <c r="K23" i="1"/>
  <c r="L22" i="1"/>
  <c r="N22" i="1" s="1"/>
  <c r="K22" i="1"/>
  <c r="L21" i="1"/>
  <c r="N21" i="1" s="1"/>
  <c r="K21" i="1"/>
  <c r="L20" i="1"/>
  <c r="N20" i="1" s="1"/>
  <c r="K20" i="1"/>
  <c r="L19" i="1"/>
  <c r="N19" i="1" s="1"/>
  <c r="K19" i="1"/>
  <c r="E19" i="1"/>
  <c r="L18" i="1"/>
  <c r="N18" i="1" s="1"/>
  <c r="K18" i="1"/>
  <c r="E18" i="1"/>
  <c r="L17" i="1"/>
  <c r="N17" i="1" s="1"/>
  <c r="K17" i="1"/>
  <c r="N16" i="1"/>
  <c r="K16" i="1"/>
  <c r="N15" i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E11" i="1"/>
  <c r="L10" i="1"/>
  <c r="N10" i="1" s="1"/>
  <c r="K10" i="1"/>
  <c r="E10" i="1"/>
  <c r="N9" i="1"/>
  <c r="K9" i="1"/>
</calcChain>
</file>

<file path=xl/sharedStrings.xml><?xml version="1.0" encoding="utf-8"?>
<sst xmlns="http://schemas.openxmlformats.org/spreadsheetml/2006/main" count="109" uniqueCount="63">
  <si>
    <t>Diário de Bordo - 2022</t>
  </si>
  <si>
    <t>Registro de Movimentação dos Veículos Oficiais</t>
  </si>
  <si>
    <t>PLACA</t>
  </si>
  <si>
    <t>MARCA / MODELO</t>
  </si>
  <si>
    <t>KM INICIAL</t>
  </si>
  <si>
    <t>EOB-0661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</si>
  <si>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</si>
  <si>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</si>
  <si>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</si>
  <si>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</si>
  <si>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</si>
  <si>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</si>
  <si>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</si>
  <si>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</si>
  <si>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</si>
  <si>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</si>
  <si>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</si>
  <si>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</si>
  <si>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</si>
  <si>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</si>
  <si>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</si>
  <si>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</si>
  <si>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</si>
  <si>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Luiz Henrique Nunes Junior</t>
  </si>
  <si>
    <t>Nailson Araujo Oliveira</t>
  </si>
  <si>
    <t>Departamento Legislativo</t>
  </si>
  <si>
    <t>Guarujá</t>
  </si>
  <si>
    <t>Visita Escola do Legislativo de Guarujá</t>
  </si>
  <si>
    <t>Marcos Linhares da Costa</t>
  </si>
  <si>
    <t>Cidade das Crianças</t>
  </si>
  <si>
    <t>Verificar buracos em via pública: Rua Turquesa</t>
  </si>
  <si>
    <t>Ribeirópolis</t>
  </si>
  <si>
    <t>Bairro Ribeirópolis</t>
  </si>
  <si>
    <t>Verificar buracos em via pública: Rua Rocha Pombo</t>
  </si>
  <si>
    <t>Sergio Roberto Bonini Marinho</t>
  </si>
  <si>
    <t>MOT - Pav. ADM - Térreo</t>
  </si>
  <si>
    <t>Anhanguera</t>
  </si>
  <si>
    <t>Bairro Anhanguera</t>
  </si>
  <si>
    <t>Lavagem e abastecimento de veículo oficial</t>
  </si>
  <si>
    <t>Marcelo Cabral Chuvas</t>
  </si>
  <si>
    <t>Zeladoria</t>
  </si>
  <si>
    <t>Jd. Glória</t>
  </si>
  <si>
    <t>Bairro Jd. Glória</t>
  </si>
  <si>
    <t>Aquisição de lâmpadas Led Tubular</t>
  </si>
  <si>
    <t>Laércio Brandão Amaral</t>
  </si>
  <si>
    <t>Gab. 17</t>
  </si>
  <si>
    <t>VILA MIRIM</t>
  </si>
  <si>
    <t>Paço Municipal</t>
  </si>
  <si>
    <t>Reunião Secretaria de Obras</t>
  </si>
  <si>
    <t>Fiscalizar USAFA Ribeirópolis</t>
  </si>
  <si>
    <t>Secretaria de Obras - Levantamento de Processo</t>
  </si>
  <si>
    <t>Verificar buracos e bueiros em via pública: Rua Filomena Mustach</t>
  </si>
  <si>
    <t xml:space="preserve">SOLEMAR </t>
  </si>
  <si>
    <t>Bairro Solemar</t>
  </si>
  <si>
    <t>Verificar entulhos e lixo em via pública: Rua Crisólito</t>
  </si>
  <si>
    <t>Mirim</t>
  </si>
  <si>
    <t>Bairro Mirim</t>
  </si>
  <si>
    <t>Verificar buracos em via pública: Rua 31 de março</t>
  </si>
  <si>
    <t>Eloy Robson Andrade Catão</t>
  </si>
  <si>
    <t>Gab. 19</t>
  </si>
  <si>
    <t xml:space="preserve">Sítio do Campo </t>
  </si>
  <si>
    <t>Bairro Sítio do Campo</t>
  </si>
  <si>
    <t>Participação do Ver. Betinho em Solenidade de entrega da Medalha Segurança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</si>
</sst>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>
      <alignment vertical="center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%20-Controle%20do%20Ve&#237;culo%20EOB-0661.xlsx" TargetMode="External"/><Relationship Id="rId1" Type="http://schemas.openxmlformats.org/officeDocument/2006/relationships/externalLinkPath" Target="/2022/2022%20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  <sheetName val="Plan1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E16" t="str">
            <v>Assessor</v>
          </cell>
          <cell r="J16" t="str">
            <v>GAB10</v>
          </cell>
          <cell r="K16" t="str">
            <v>Gabinete nº 10 - 1º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E45" t="str">
            <v>Agente Administrativo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E46" t="str">
            <v>Auxiliar Técnico Legislativo</v>
          </cell>
          <cell r="F46">
            <v>716</v>
          </cell>
          <cell r="G46">
            <v>43228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E49" t="str">
            <v>Motorista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G50">
            <v>43466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E53" t="str">
            <v>Assistente Legislativo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E55" t="str">
            <v>Operador Técnico em Computação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E57" t="str">
            <v>Agente Administrativo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E58" t="str">
            <v>Escriturário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E61" t="str">
            <v>Vereador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E62" t="str">
            <v>Recepcionista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E64" t="str">
            <v>Agente Administrativo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E69" t="str">
            <v>Escriturário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E70" t="str">
            <v>Ouvidor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E71" t="str">
            <v>Assistente Legislativo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E72" t="str">
            <v>Assessor Parlamentar</v>
          </cell>
          <cell r="F72">
            <v>668</v>
          </cell>
          <cell r="G72">
            <v>43466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E74" t="str">
            <v>Recepcionista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G75">
            <v>44197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E81" t="str">
            <v>Telefonista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J85" t="str">
            <v>GAB14</v>
          </cell>
          <cell r="K85" t="str">
            <v>Gabinete nº 14 - Pav. VER - 2º andar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46CC-BEE8-4698-B88B-FB67E01A7121}">
  <dimension ref="A1:N23"/>
  <sheetViews>
    <sheetView tabSelected="1" view="pageBreakPreview" zoomScale="60" zoomScaleNormal="100" workbookViewId="0">
      <selection activeCell="S14" sqref="S14"/>
    </sheetView>
  </sheetViews>
  <sheetFormatPr defaultRowHeight="15" x14ac:dyDescent="0.25"/>
  <cols>
    <col min="2" max="2" width="12.5703125" bestFit="1" customWidth="1"/>
    <col min="3" max="3" width="33.42578125" bestFit="1" customWidth="1"/>
    <col min="4" max="4" width="48.5703125" customWidth="1"/>
    <col min="5" max="5" width="41.85546875" bestFit="1" customWidth="1"/>
    <col min="6" max="6" width="33.5703125" customWidth="1"/>
    <col min="7" max="7" width="27.85546875" customWidth="1"/>
    <col min="8" max="8" width="46.28515625" bestFit="1" customWidth="1"/>
    <col min="9" max="9" width="14.140625" customWidth="1"/>
    <col min="10" max="10" width="15.5703125" customWidth="1"/>
    <col min="11" max="11" width="11.28515625" customWidth="1"/>
    <col min="12" max="12" width="12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69025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x14ac:dyDescent="0.25">
      <c r="A9" s="25"/>
      <c r="B9" s="26">
        <v>44805</v>
      </c>
      <c r="C9" s="27" t="s">
        <v>23</v>
      </c>
      <c r="D9" s="27" t="s">
        <v>24</v>
      </c>
      <c r="E9" s="28" t="s">
        <v>25</v>
      </c>
      <c r="F9" s="29" t="s">
        <v>26</v>
      </c>
      <c r="G9" s="30" t="s">
        <v>26</v>
      </c>
      <c r="H9" s="27" t="s">
        <v>27</v>
      </c>
      <c r="I9" s="31">
        <v>0.375</v>
      </c>
      <c r="J9" s="31">
        <v>0.64583333333333337</v>
      </c>
      <c r="K9" s="32">
        <f t="shared" ref="K9:K23" si="0">IF(I9="","",IF(J9="","",J9-I9))</f>
        <v>0.27083333333333337</v>
      </c>
      <c r="L9" s="33">
        <v>69025</v>
      </c>
      <c r="M9" s="34">
        <v>69138</v>
      </c>
      <c r="N9" s="35">
        <f t="shared" ref="N9:N23" si="1">IF(M9=0,"",M9-L9)</f>
        <v>113</v>
      </c>
    </row>
    <row r="10" spans="1:14" ht="30" customHeight="1" x14ac:dyDescent="0.25">
      <c r="A10" s="25"/>
      <c r="B10" s="26">
        <v>44806</v>
      </c>
      <c r="C10" s="27" t="s">
        <v>28</v>
      </c>
      <c r="D10" s="27" t="s">
        <v>28</v>
      </c>
      <c r="E10" s="28" t="str">
        <f>IF(D10="","",VLOOKUP(D10,[1]SOLICITANTE!B$3:K$85,10))</f>
        <v>Gabinete nº 22 - Pav. VER - 2º andar</v>
      </c>
      <c r="F10" s="29" t="s">
        <v>29</v>
      </c>
      <c r="G10" s="30" t="s">
        <v>29</v>
      </c>
      <c r="H10" s="36" t="s">
        <v>30</v>
      </c>
      <c r="I10" s="31">
        <v>0.375</v>
      </c>
      <c r="J10" s="31">
        <v>0.47222222222222227</v>
      </c>
      <c r="K10" s="32">
        <f t="shared" si="0"/>
        <v>9.7222222222222265E-2</v>
      </c>
      <c r="L10" s="33">
        <f t="shared" ref="L10:L23" si="2">M9</f>
        <v>69138</v>
      </c>
      <c r="M10" s="34">
        <v>69188</v>
      </c>
      <c r="N10" s="35">
        <f t="shared" si="1"/>
        <v>50</v>
      </c>
    </row>
    <row r="11" spans="1:14" ht="30" customHeight="1" x14ac:dyDescent="0.25">
      <c r="A11" s="25"/>
      <c r="B11" s="26">
        <v>44806</v>
      </c>
      <c r="C11" s="27" t="s">
        <v>28</v>
      </c>
      <c r="D11" s="27" t="s">
        <v>28</v>
      </c>
      <c r="E11" s="28" t="str">
        <f>IF(D11="","",VLOOKUP(D11,[1]SOLICITANTE!B$3:K$85,10))</f>
        <v>Gabinete nº 22 - Pav. VER - 2º andar</v>
      </c>
      <c r="F11" s="29" t="s">
        <v>31</v>
      </c>
      <c r="G11" s="30" t="s">
        <v>32</v>
      </c>
      <c r="H11" s="36" t="s">
        <v>33</v>
      </c>
      <c r="I11" s="31">
        <v>0.58333333333333337</v>
      </c>
      <c r="J11" s="31">
        <v>0.625</v>
      </c>
      <c r="K11" s="32">
        <f t="shared" si="0"/>
        <v>4.166666666666663E-2</v>
      </c>
      <c r="L11" s="33">
        <f t="shared" si="2"/>
        <v>69188</v>
      </c>
      <c r="M11" s="34">
        <v>69210</v>
      </c>
      <c r="N11" s="35">
        <f t="shared" si="1"/>
        <v>22</v>
      </c>
    </row>
    <row r="12" spans="1:14" ht="30" customHeight="1" x14ac:dyDescent="0.25">
      <c r="A12" s="25"/>
      <c r="B12" s="26">
        <v>44809</v>
      </c>
      <c r="C12" s="27" t="s">
        <v>34</v>
      </c>
      <c r="D12" s="27" t="s">
        <v>34</v>
      </c>
      <c r="E12" s="37" t="s">
        <v>35</v>
      </c>
      <c r="F12" s="29" t="s">
        <v>36</v>
      </c>
      <c r="G12" s="30" t="s">
        <v>37</v>
      </c>
      <c r="H12" s="27" t="s">
        <v>38</v>
      </c>
      <c r="I12" s="31">
        <v>0.58333333333333337</v>
      </c>
      <c r="J12" s="31">
        <v>0.70833333333333337</v>
      </c>
      <c r="K12" s="32">
        <f t="shared" si="0"/>
        <v>0.125</v>
      </c>
      <c r="L12" s="33">
        <f t="shared" si="2"/>
        <v>69210</v>
      </c>
      <c r="M12" s="34">
        <v>69225</v>
      </c>
      <c r="N12" s="35">
        <f t="shared" si="1"/>
        <v>15</v>
      </c>
    </row>
    <row r="13" spans="1:14" ht="30" customHeight="1" x14ac:dyDescent="0.25">
      <c r="A13" s="25"/>
      <c r="B13" s="26">
        <v>44812</v>
      </c>
      <c r="C13" s="27" t="s">
        <v>39</v>
      </c>
      <c r="D13" s="27" t="s">
        <v>39</v>
      </c>
      <c r="E13" s="28" t="s">
        <v>40</v>
      </c>
      <c r="F13" s="29" t="s">
        <v>41</v>
      </c>
      <c r="G13" s="30" t="s">
        <v>42</v>
      </c>
      <c r="H13" s="36" t="s">
        <v>43</v>
      </c>
      <c r="I13" s="31">
        <v>0.40625</v>
      </c>
      <c r="J13" s="31">
        <v>0.4548611111111111</v>
      </c>
      <c r="K13" s="32">
        <f t="shared" si="0"/>
        <v>4.8611111111111105E-2</v>
      </c>
      <c r="L13" s="33">
        <f t="shared" si="2"/>
        <v>69225</v>
      </c>
      <c r="M13" s="34">
        <v>69230</v>
      </c>
      <c r="N13" s="35">
        <f t="shared" si="1"/>
        <v>5</v>
      </c>
    </row>
    <row r="14" spans="1:14" ht="30" customHeight="1" x14ac:dyDescent="0.25">
      <c r="A14" s="38"/>
      <c r="B14" s="39">
        <v>44812</v>
      </c>
      <c r="C14" s="29" t="s">
        <v>44</v>
      </c>
      <c r="D14" s="29" t="s">
        <v>44</v>
      </c>
      <c r="E14" s="28" t="s">
        <v>45</v>
      </c>
      <c r="F14" s="29" t="s">
        <v>46</v>
      </c>
      <c r="G14" s="30" t="s">
        <v>47</v>
      </c>
      <c r="H14" s="29" t="s">
        <v>48</v>
      </c>
      <c r="I14" s="40">
        <v>0.58333333333333337</v>
      </c>
      <c r="J14" s="40">
        <v>0.6875</v>
      </c>
      <c r="K14" s="32">
        <f t="shared" si="0"/>
        <v>0.10416666666666663</v>
      </c>
      <c r="L14" s="33">
        <f t="shared" si="2"/>
        <v>69230</v>
      </c>
      <c r="M14" s="41">
        <v>69254</v>
      </c>
      <c r="N14" s="35">
        <f t="shared" si="1"/>
        <v>24</v>
      </c>
    </row>
    <row r="15" spans="1:14" ht="30" customHeight="1" x14ac:dyDescent="0.25">
      <c r="A15" s="25"/>
      <c r="B15" s="26">
        <v>44813</v>
      </c>
      <c r="C15" s="27" t="s">
        <v>44</v>
      </c>
      <c r="D15" s="27" t="s">
        <v>44</v>
      </c>
      <c r="E15" s="28" t="s">
        <v>45</v>
      </c>
      <c r="F15" s="29" t="s">
        <v>31</v>
      </c>
      <c r="G15" s="30" t="s">
        <v>32</v>
      </c>
      <c r="H15" s="27" t="s">
        <v>49</v>
      </c>
      <c r="I15" s="31">
        <v>0.35069444444444442</v>
      </c>
      <c r="J15" s="31">
        <v>0.40277777777777773</v>
      </c>
      <c r="K15" s="32">
        <f t="shared" si="0"/>
        <v>5.2083333333333315E-2</v>
      </c>
      <c r="L15" s="33">
        <v>69254</v>
      </c>
      <c r="M15" s="34">
        <v>69283</v>
      </c>
      <c r="N15" s="35">
        <f t="shared" si="1"/>
        <v>29</v>
      </c>
    </row>
    <row r="16" spans="1:14" ht="30" customHeight="1" x14ac:dyDescent="0.25">
      <c r="A16" s="38"/>
      <c r="B16" s="39">
        <v>44818</v>
      </c>
      <c r="C16" s="29" t="s">
        <v>44</v>
      </c>
      <c r="D16" s="29" t="s">
        <v>44</v>
      </c>
      <c r="E16" s="28" t="s">
        <v>45</v>
      </c>
      <c r="F16" s="29" t="s">
        <v>46</v>
      </c>
      <c r="G16" s="30" t="s">
        <v>47</v>
      </c>
      <c r="H16" s="42" t="s">
        <v>50</v>
      </c>
      <c r="I16" s="40">
        <v>0.39583333333333331</v>
      </c>
      <c r="J16" s="40">
        <v>0.47916666666666669</v>
      </c>
      <c r="K16" s="32">
        <f t="shared" si="0"/>
        <v>8.333333333333337E-2</v>
      </c>
      <c r="L16" s="33">
        <v>69283</v>
      </c>
      <c r="M16" s="41">
        <v>69305</v>
      </c>
      <c r="N16" s="35">
        <f t="shared" si="1"/>
        <v>22</v>
      </c>
    </row>
    <row r="17" spans="1:14" ht="30" customHeight="1" x14ac:dyDescent="0.25">
      <c r="A17" s="25"/>
      <c r="B17" s="26">
        <v>44818</v>
      </c>
      <c r="C17" s="27" t="s">
        <v>44</v>
      </c>
      <c r="D17" s="27" t="s">
        <v>44</v>
      </c>
      <c r="E17" s="28" t="s">
        <v>45</v>
      </c>
      <c r="F17" s="29" t="s">
        <v>36</v>
      </c>
      <c r="G17" s="30" t="s">
        <v>37</v>
      </c>
      <c r="H17" s="36" t="s">
        <v>51</v>
      </c>
      <c r="I17" s="31">
        <v>0.61458333333333337</v>
      </c>
      <c r="J17" s="31">
        <v>0.68819444444444444</v>
      </c>
      <c r="K17" s="32">
        <f t="shared" si="0"/>
        <v>7.3611111111111072E-2</v>
      </c>
      <c r="L17" s="33">
        <f t="shared" si="2"/>
        <v>69305</v>
      </c>
      <c r="M17" s="34">
        <v>69315</v>
      </c>
      <c r="N17" s="35">
        <f t="shared" si="1"/>
        <v>10</v>
      </c>
    </row>
    <row r="18" spans="1:14" ht="30" customHeight="1" x14ac:dyDescent="0.25">
      <c r="A18" s="25"/>
      <c r="B18" s="26">
        <v>44819</v>
      </c>
      <c r="C18" s="27" t="s">
        <v>28</v>
      </c>
      <c r="D18" s="27" t="s">
        <v>28</v>
      </c>
      <c r="E18" s="28" t="str">
        <f>IF(D18="","",VLOOKUP(D18,[1]SOLICITANTE!B$3:K$85,10))</f>
        <v>Gabinete nº 22 - Pav. VER - 2º andar</v>
      </c>
      <c r="F18" s="29" t="s">
        <v>52</v>
      </c>
      <c r="G18" s="30" t="s">
        <v>53</v>
      </c>
      <c r="H18" s="36" t="s">
        <v>54</v>
      </c>
      <c r="I18" s="31">
        <v>0.35416666666666669</v>
      </c>
      <c r="J18" s="31">
        <v>0.47222222222222227</v>
      </c>
      <c r="K18" s="32">
        <f t="shared" si="0"/>
        <v>0.11805555555555558</v>
      </c>
      <c r="L18" s="33">
        <f t="shared" si="2"/>
        <v>69315</v>
      </c>
      <c r="M18" s="34">
        <v>69354</v>
      </c>
      <c r="N18" s="35">
        <f t="shared" si="1"/>
        <v>39</v>
      </c>
    </row>
    <row r="19" spans="1:14" ht="30" customHeight="1" x14ac:dyDescent="0.25">
      <c r="A19" s="25"/>
      <c r="B19" s="26">
        <v>44819</v>
      </c>
      <c r="C19" s="27" t="s">
        <v>28</v>
      </c>
      <c r="D19" s="27" t="s">
        <v>28</v>
      </c>
      <c r="E19" s="28" t="str">
        <f>IF(D19="","",VLOOKUP(D19,[1]SOLICITANTE!B$3:K$85,10))</f>
        <v>Gabinete nº 22 - Pav. VER - 2º andar</v>
      </c>
      <c r="F19" s="29" t="s">
        <v>55</v>
      </c>
      <c r="G19" s="30" t="s">
        <v>56</v>
      </c>
      <c r="H19" s="36" t="s">
        <v>57</v>
      </c>
      <c r="I19" s="31">
        <v>0.58333333333333337</v>
      </c>
      <c r="J19" s="31">
        <v>0.67638888888888893</v>
      </c>
      <c r="K19" s="32">
        <f t="shared" si="0"/>
        <v>9.3055555555555558E-2</v>
      </c>
      <c r="L19" s="33">
        <f t="shared" si="2"/>
        <v>69354</v>
      </c>
      <c r="M19" s="34">
        <v>69376</v>
      </c>
      <c r="N19" s="35">
        <f>M19-L19</f>
        <v>22</v>
      </c>
    </row>
    <row r="20" spans="1:14" ht="30" customHeight="1" x14ac:dyDescent="0.25">
      <c r="A20" s="25"/>
      <c r="B20" s="26">
        <v>44819</v>
      </c>
      <c r="C20" s="27" t="s">
        <v>58</v>
      </c>
      <c r="D20" s="27" t="s">
        <v>58</v>
      </c>
      <c r="E20" s="28" t="s">
        <v>59</v>
      </c>
      <c r="F20" s="29" t="s">
        <v>60</v>
      </c>
      <c r="G20" s="30" t="s">
        <v>61</v>
      </c>
      <c r="H20" s="36" t="s">
        <v>62</v>
      </c>
      <c r="I20" s="31">
        <v>0.70138888888888884</v>
      </c>
      <c r="J20" s="31">
        <v>0.76944444444444438</v>
      </c>
      <c r="K20" s="32">
        <f t="shared" si="0"/>
        <v>6.8055555555555536E-2</v>
      </c>
      <c r="L20" s="33">
        <f t="shared" si="2"/>
        <v>69376</v>
      </c>
      <c r="M20" s="34">
        <v>69383</v>
      </c>
      <c r="N20" s="35">
        <f t="shared" si="1"/>
        <v>7</v>
      </c>
    </row>
    <row r="21" spans="1:14" ht="30" customHeight="1" x14ac:dyDescent="0.25">
      <c r="A21" s="25"/>
      <c r="B21" s="26">
        <v>44824</v>
      </c>
      <c r="C21" s="27" t="s">
        <v>34</v>
      </c>
      <c r="D21" s="27" t="s">
        <v>34</v>
      </c>
      <c r="E21" s="37" t="s">
        <v>35</v>
      </c>
      <c r="F21" s="29" t="s">
        <v>36</v>
      </c>
      <c r="G21" s="30" t="s">
        <v>37</v>
      </c>
      <c r="H21" s="27" t="s">
        <v>38</v>
      </c>
      <c r="I21" s="31">
        <v>0.41666666666666669</v>
      </c>
      <c r="J21" s="31">
        <v>0.70833333333333337</v>
      </c>
      <c r="K21" s="32">
        <f t="shared" si="0"/>
        <v>0.29166666666666669</v>
      </c>
      <c r="L21" s="33">
        <f t="shared" si="2"/>
        <v>69383</v>
      </c>
      <c r="M21" s="34">
        <v>69397</v>
      </c>
      <c r="N21" s="35">
        <f t="shared" si="1"/>
        <v>14</v>
      </c>
    </row>
    <row r="22" spans="1:14" ht="30" customHeight="1" x14ac:dyDescent="0.25">
      <c r="A22" s="38"/>
      <c r="B22" s="39">
        <v>44825</v>
      </c>
      <c r="C22" s="29" t="s">
        <v>44</v>
      </c>
      <c r="D22" s="29" t="s">
        <v>44</v>
      </c>
      <c r="E22" s="28" t="s">
        <v>45</v>
      </c>
      <c r="F22" s="29" t="s">
        <v>46</v>
      </c>
      <c r="G22" s="30" t="s">
        <v>47</v>
      </c>
      <c r="H22" s="42" t="s">
        <v>50</v>
      </c>
      <c r="I22" s="40">
        <v>0.40972222222222227</v>
      </c>
      <c r="J22" s="40">
        <v>0.50694444444444442</v>
      </c>
      <c r="K22" s="32">
        <f t="shared" si="0"/>
        <v>9.7222222222222154E-2</v>
      </c>
      <c r="L22" s="33">
        <f t="shared" si="2"/>
        <v>69397</v>
      </c>
      <c r="M22" s="41">
        <v>69417</v>
      </c>
      <c r="N22" s="35">
        <f t="shared" si="1"/>
        <v>20</v>
      </c>
    </row>
    <row r="23" spans="1:14" ht="30" customHeight="1" x14ac:dyDescent="0.25">
      <c r="A23" s="38"/>
      <c r="B23" s="39">
        <v>44832</v>
      </c>
      <c r="C23" s="29" t="s">
        <v>44</v>
      </c>
      <c r="D23" s="29" t="s">
        <v>44</v>
      </c>
      <c r="E23" s="28" t="s">
        <v>45</v>
      </c>
      <c r="F23" s="29" t="s">
        <v>46</v>
      </c>
      <c r="G23" s="30" t="s">
        <v>47</v>
      </c>
      <c r="H23" s="42" t="s">
        <v>50</v>
      </c>
      <c r="I23" s="40">
        <v>0.60069444444444442</v>
      </c>
      <c r="J23" s="40">
        <v>0.74305555555555547</v>
      </c>
      <c r="K23" s="32">
        <f t="shared" si="0"/>
        <v>0.14236111111111105</v>
      </c>
      <c r="L23" s="33">
        <f t="shared" si="2"/>
        <v>69417</v>
      </c>
      <c r="M23" s="41">
        <v>69438</v>
      </c>
      <c r="N23" s="35">
        <f t="shared" si="1"/>
        <v>21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9:D23" xr:uid="{0372CBC2-D923-4E9D-86CB-9ACFFD7D4914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2023-06-01T20:05:52Z</dcterms:created>
  <dcterms:modified xsi:type="dcterms:W3CDTF">2023-06-01T20:10:56Z</dcterms:modified>
</cp:coreProperties>
</file>